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F:\1 DIELY ESHOP\12 PRISLUSENSTVO SAMONOSNY SYSTEM MANUAL_EXCEL\"/>
    </mc:Choice>
  </mc:AlternateContent>
  <xr:revisionPtr revIDLastSave="0" documentId="13_ncr:1_{4C9DFFBC-53A0-4AF4-95F4-D139D9B3C522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AL-DL16016, AL-DL2016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9" l="1"/>
  <c r="C40" i="19" s="1"/>
  <c r="F11" i="19" s="1"/>
  <c r="L42" i="19"/>
  <c r="O27" i="19"/>
  <c r="L27" i="19"/>
  <c r="J34" i="19" l="1"/>
  <c r="C13" i="19"/>
  <c r="AB5" i="19"/>
  <c r="AF4" i="19"/>
  <c r="C14" i="19" l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D13" i="19"/>
  <c r="D14" i="19" s="1"/>
  <c r="F39" i="19"/>
  <c r="F24" i="19" l="1"/>
  <c r="AB6" i="19"/>
  <c r="D15" i="19"/>
  <c r="F31" i="19"/>
  <c r="F16" i="19"/>
  <c r="D16" i="19" l="1"/>
  <c r="AB7" i="19"/>
  <c r="D17" i="19" l="1"/>
  <c r="AB8" i="19"/>
  <c r="D18" i="19" l="1"/>
  <c r="AB9" i="19"/>
  <c r="D19" i="19" l="1"/>
  <c r="AB10" i="19"/>
  <c r="D20" i="19" l="1"/>
  <c r="AB11" i="19"/>
  <c r="D21" i="19" l="1"/>
  <c r="AB12" i="19"/>
  <c r="D22" i="19" l="1"/>
  <c r="AB13" i="19"/>
  <c r="D23" i="19" l="1"/>
  <c r="AB14" i="19"/>
  <c r="D24" i="19" l="1"/>
  <c r="AB15" i="19"/>
  <c r="D25" i="19" l="1"/>
  <c r="AB16" i="19"/>
  <c r="D26" i="19" l="1"/>
  <c r="AB17" i="19"/>
  <c r="D27" i="19" l="1"/>
  <c r="AB18" i="19"/>
  <c r="D28" i="19" l="1"/>
  <c r="AB19" i="19"/>
  <c r="D29" i="19" l="1"/>
  <c r="AB20" i="19"/>
  <c r="D30" i="19" l="1"/>
  <c r="AB21" i="19"/>
  <c r="D31" i="19" l="1"/>
  <c r="AB22" i="19"/>
  <c r="D32" i="19" l="1"/>
  <c r="AB23" i="19"/>
  <c r="D33" i="19" l="1"/>
  <c r="AB24" i="19"/>
  <c r="D34" i="19" l="1"/>
  <c r="AB25" i="19"/>
  <c r="D35" i="19" l="1"/>
  <c r="AB26" i="19"/>
  <c r="D36" i="19" l="1"/>
  <c r="AB27" i="19"/>
  <c r="D37" i="19" l="1"/>
  <c r="AB28" i="19"/>
  <c r="D38" i="19" l="1"/>
  <c r="AB29" i="19"/>
  <c r="D39" i="19" l="1"/>
  <c r="AB31" i="19" s="1"/>
  <c r="AB30" i="19"/>
</calcChain>
</file>

<file path=xl/sharedStrings.xml><?xml version="1.0" encoding="utf-8"?>
<sst xmlns="http://schemas.openxmlformats.org/spreadsheetml/2006/main" count="32" uniqueCount="25">
  <si>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</si>
  <si>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</si>
  <si>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</si>
  <si>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</si>
  <si>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</si>
  <si>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</si>
  <si>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</si>
  <si>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</si>
  <si>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</si>
  <si>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</si>
  <si>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</si>
  <si>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[ks ]</t>
  </si>
  <si>
    <t>Kód</t>
  </si>
  <si>
    <t>Počet</t>
  </si>
  <si>
    <t>Dĺžka (výška)</t>
  </si>
  <si>
    <t>AL-UT21-6</t>
  </si>
  <si>
    <t>AL-U21-6</t>
  </si>
  <si>
    <t>E1-3S4.2x19</t>
  </si>
  <si>
    <t>E1-4S4.2x19</t>
  </si>
  <si>
    <t>Pre „U“ profil</t>
  </si>
  <si>
    <t>Pre „UT“ profil</t>
  </si>
  <si>
    <t>AL-DL16016</t>
  </si>
  <si>
    <t>AL-DL2016</t>
  </si>
  <si>
    <t>Drážka 1(mm)</t>
  </si>
  <si>
    <t>Vypočítaná výška UT profilu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</si>
</sst>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5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5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1" fontId="2" fillId="0" borderId="0" xfId="0" applyNumberFormat="1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1" fontId="1" fillId="0" borderId="0" xfId="0" applyNumberFormat="1" applyFont="1" applyProtection="1">
      <protection hidden="1"/>
    </xf>
    <xf numFmtId="0" fontId="1" fillId="0" borderId="1" xfId="0" applyFont="1" applyBorder="1" applyProtection="1"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4" fillId="6" borderId="17" xfId="0" applyFont="1" applyFill="1" applyBorder="1" applyAlignment="1" applyProtection="1">
      <alignment horizontal="center" vertical="center" wrapText="1"/>
      <protection hidden="1"/>
    </xf>
    <xf numFmtId="0" fontId="4" fillId="6" borderId="8" xfId="0" applyFont="1" applyFill="1" applyBorder="1" applyAlignment="1" applyProtection="1">
      <alignment horizontal="center" vertical="center" wrapText="1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8" xfId="0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locked="0" hidden="1"/>
    </xf>
    <xf numFmtId="0" fontId="5" fillId="4" borderId="19" xfId="0" applyFont="1" applyFill="1" applyBorder="1" applyAlignment="1" applyProtection="1">
      <alignment horizontal="center" vertical="center"/>
      <protection locked="0" hidden="1"/>
    </xf>
    <xf numFmtId="0" fontId="5" fillId="4" borderId="12" xfId="0" applyFont="1" applyFill="1" applyBorder="1" applyAlignment="1" applyProtection="1">
      <alignment horizontal="center" vertical="center"/>
      <protection locked="0"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2" fillId="6" borderId="9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2" fillId="6" borderId="7" xfId="0" applyFont="1" applyFill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99392</xdr:colOff>
      <xdr:row>3</xdr:row>
      <xdr:rowOff>182216</xdr:rowOff>
    </xdr:from>
    <xdr:to>
      <xdr:col>7</xdr:col>
      <xdr:colOff>33130</xdr:colOff>
      <xdr:row>3</xdr:row>
      <xdr:rowOff>184939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A51BA0F7-90F7-4729-8006-0A09EAADC35D}"/>
            </a:ext>
          </a:extLst>
        </xdr:cNvPr>
        <xdr:cNvCxnSpPr/>
      </xdr:nvCxnSpPr>
      <xdr:spPr>
        <a:xfrm>
          <a:off x="3246783" y="546651"/>
          <a:ext cx="1490869" cy="2723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1</xdr:row>
      <xdr:rowOff>53899</xdr:rowOff>
    </xdr:from>
    <xdr:to>
      <xdr:col>10</xdr:col>
      <xdr:colOff>76200</xdr:colOff>
      <xdr:row>27</xdr:row>
      <xdr:rowOff>190501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08486A8B-9BBF-4B9A-8159-43CEDC41B4BE}"/>
            </a:ext>
          </a:extLst>
        </xdr:cNvPr>
        <xdr:cNvSpPr txBox="1"/>
      </xdr:nvSpPr>
      <xdr:spPr>
        <a:xfrm>
          <a:off x="9363075" y="139624"/>
          <a:ext cx="3381375" cy="558490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požadovaný počet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výšky plotovej výplne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AL-DL16016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Drážka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7</xdr:col>
      <xdr:colOff>91108</xdr:colOff>
      <xdr:row>2</xdr:row>
      <xdr:rowOff>5445</xdr:rowOff>
    </xdr:from>
    <xdr:to>
      <xdr:col>7</xdr:col>
      <xdr:colOff>2642151</xdr:colOff>
      <xdr:row>4</xdr:row>
      <xdr:rowOff>132521</xdr:rowOff>
    </xdr:to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A73DCCF9-2446-4698-9506-9DB5BEE98269}"/>
            </a:ext>
          </a:extLst>
        </xdr:cNvPr>
        <xdr:cNvSpPr txBox="1"/>
      </xdr:nvSpPr>
      <xdr:spPr>
        <a:xfrm>
          <a:off x="4795630" y="295336"/>
          <a:ext cx="2551043" cy="408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hodnotu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464431</xdr:colOff>
      <xdr:row>3</xdr:row>
      <xdr:rowOff>45777</xdr:rowOff>
    </xdr:from>
    <xdr:to>
      <xdr:col>15</xdr:col>
      <xdr:colOff>969065</xdr:colOff>
      <xdr:row>11</xdr:row>
      <xdr:rowOff>1213</xdr:rowOff>
    </xdr:to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4D5BE411-A1F7-474B-BA6C-2BD59F988CD8}"/>
            </a:ext>
          </a:extLst>
        </xdr:cNvPr>
        <xdr:cNvSpPr txBox="1"/>
      </xdr:nvSpPr>
      <xdr:spPr>
        <a:xfrm>
          <a:off x="14859605" y="542734"/>
          <a:ext cx="3759699" cy="1611957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AL-DL16016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102053</xdr:colOff>
      <xdr:row>38</xdr:row>
      <xdr:rowOff>153097</xdr:rowOff>
    </xdr:from>
    <xdr:to>
      <xdr:col>5</xdr:col>
      <xdr:colOff>194921</xdr:colOff>
      <xdr:row>38</xdr:row>
      <xdr:rowOff>153097</xdr:rowOff>
    </xdr:to>
    <xdr:cxnSp macro="">
      <xdr:nvCxnSpPr>
        <xdr:cNvPr id="39" name="Rovná spojovacia šípka 38">
          <a:extLst>
            <a:ext uri="{FF2B5EF4-FFF2-40B4-BE49-F238E27FC236}">
              <a16:creationId xmlns:a16="http://schemas.microsoft.com/office/drawing/2014/main" id="{00A15C72-98C4-4986-AF63-3183AA62BDBE}"/>
            </a:ext>
          </a:extLst>
        </xdr:cNvPr>
        <xdr:cNvCxnSpPr/>
      </xdr:nvCxnSpPr>
      <xdr:spPr>
        <a:xfrm>
          <a:off x="3245303" y="6734872"/>
          <a:ext cx="80724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422030</xdr:colOff>
      <xdr:row>23</xdr:row>
      <xdr:rowOff>72129</xdr:rowOff>
    </xdr:from>
    <xdr:to>
      <xdr:col>5</xdr:col>
      <xdr:colOff>145133</xdr:colOff>
      <xdr:row>23</xdr:row>
      <xdr:rowOff>72129</xdr:rowOff>
    </xdr:to>
    <xdr:cxnSp macro="">
      <xdr:nvCxnSpPr>
        <xdr:cNvPr id="40" name="Rovná spojovacia šípka 39">
          <a:extLst>
            <a:ext uri="{FF2B5EF4-FFF2-40B4-BE49-F238E27FC236}">
              <a16:creationId xmlns:a16="http://schemas.microsoft.com/office/drawing/2014/main" id="{05F73C71-DD83-4242-BEE0-DD6DCF36E4FB}"/>
            </a:ext>
          </a:extLst>
        </xdr:cNvPr>
        <xdr:cNvCxnSpPr/>
      </xdr:nvCxnSpPr>
      <xdr:spPr>
        <a:xfrm>
          <a:off x="3568564" y="4782077"/>
          <a:ext cx="439121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256674</xdr:colOff>
      <xdr:row>12</xdr:row>
      <xdr:rowOff>54428</xdr:rowOff>
    </xdr:from>
    <xdr:to>
      <xdr:col>4</xdr:col>
      <xdr:colOff>256674</xdr:colOff>
      <xdr:row>30</xdr:row>
      <xdr:rowOff>135355</xdr:rowOff>
    </xdr:to>
    <xdr:cxnSp macro="">
      <xdr:nvCxnSpPr>
        <xdr:cNvPr id="41" name="Rovná spojnica 40">
          <a:extLst>
            <a:ext uri="{FF2B5EF4-FFF2-40B4-BE49-F238E27FC236}">
              <a16:creationId xmlns:a16="http://schemas.microsoft.com/office/drawing/2014/main" id="{D2C21936-8818-4C66-919E-04F24C84668E}"/>
            </a:ext>
          </a:extLst>
        </xdr:cNvPr>
        <xdr:cNvCxnSpPr/>
      </xdr:nvCxnSpPr>
      <xdr:spPr>
        <a:xfrm flipV="1">
          <a:off x="3394911" y="2455731"/>
          <a:ext cx="0" cy="3870874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265339</xdr:colOff>
      <xdr:row>12</xdr:row>
      <xdr:rowOff>59872</xdr:rowOff>
    </xdr:to>
    <xdr:cxnSp macro="">
      <xdr:nvCxnSpPr>
        <xdr:cNvPr id="42" name="Rovná spojnica 41">
          <a:extLst>
            <a:ext uri="{FF2B5EF4-FFF2-40B4-BE49-F238E27FC236}">
              <a16:creationId xmlns:a16="http://schemas.microsoft.com/office/drawing/2014/main" id="{566F9514-5C57-431D-88BE-C02F724D0AD6}"/>
            </a:ext>
          </a:extLst>
        </xdr:cNvPr>
        <xdr:cNvCxnSpPr/>
      </xdr:nvCxnSpPr>
      <xdr:spPr>
        <a:xfrm>
          <a:off x="3090182" y="2450647"/>
          <a:ext cx="318407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115661</xdr:colOff>
      <xdr:row>12</xdr:row>
      <xdr:rowOff>175340</xdr:rowOff>
    </xdr:to>
    <xdr:cxnSp macro="">
      <xdr:nvCxnSpPr>
        <xdr:cNvPr id="43" name="Rovná spojnica 42">
          <a:extLst>
            <a:ext uri="{FF2B5EF4-FFF2-40B4-BE49-F238E27FC236}">
              <a16:creationId xmlns:a16="http://schemas.microsoft.com/office/drawing/2014/main" id="{A0D633A3-1435-4251-824F-7BF6D580A8BB}"/>
            </a:ext>
          </a:extLst>
        </xdr:cNvPr>
        <xdr:cNvCxnSpPr/>
      </xdr:nvCxnSpPr>
      <xdr:spPr>
        <a:xfrm>
          <a:off x="2141160" y="2566115"/>
          <a:ext cx="1117751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105781</xdr:colOff>
      <xdr:row>12</xdr:row>
      <xdr:rowOff>169405</xdr:rowOff>
    </xdr:from>
    <xdr:to>
      <xdr:col>4</xdr:col>
      <xdr:colOff>105781</xdr:colOff>
      <xdr:row>38</xdr:row>
      <xdr:rowOff>164224</xdr:rowOff>
    </xdr:to>
    <xdr:cxnSp macro="">
      <xdr:nvCxnSpPr>
        <xdr:cNvPr id="44" name="Rovná spojnica 43">
          <a:extLst>
            <a:ext uri="{FF2B5EF4-FFF2-40B4-BE49-F238E27FC236}">
              <a16:creationId xmlns:a16="http://schemas.microsoft.com/office/drawing/2014/main" id="{592D11CB-33B2-4D0B-87E3-9E91C86F2566}"/>
            </a:ext>
          </a:extLst>
        </xdr:cNvPr>
        <xdr:cNvCxnSpPr/>
      </xdr:nvCxnSpPr>
      <xdr:spPr>
        <a:xfrm flipV="1">
          <a:off x="3252315" y="2567077"/>
          <a:ext cx="0" cy="5460199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848229</xdr:colOff>
      <xdr:row>13</xdr:row>
      <xdr:rowOff>144381</xdr:rowOff>
    </xdr:from>
    <xdr:to>
      <xdr:col>4</xdr:col>
      <xdr:colOff>442082</xdr:colOff>
      <xdr:row>13</xdr:row>
      <xdr:rowOff>144381</xdr:rowOff>
    </xdr:to>
    <xdr:cxnSp macro="">
      <xdr:nvCxnSpPr>
        <xdr:cNvPr id="48" name="Rovná spojnica 47">
          <a:extLst>
            <a:ext uri="{FF2B5EF4-FFF2-40B4-BE49-F238E27FC236}">
              <a16:creationId xmlns:a16="http://schemas.microsoft.com/office/drawing/2014/main" id="{5876DFCE-6EF9-429D-A5EB-FD7F30B2C22F}"/>
            </a:ext>
          </a:extLst>
        </xdr:cNvPr>
        <xdr:cNvCxnSpPr/>
      </xdr:nvCxnSpPr>
      <xdr:spPr>
        <a:xfrm>
          <a:off x="2141624" y="2756236"/>
          <a:ext cx="1438695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871570</xdr:colOff>
      <xdr:row>13</xdr:row>
      <xdr:rowOff>64039</xdr:rowOff>
    </xdr:from>
    <xdr:to>
      <xdr:col>4</xdr:col>
      <xdr:colOff>651710</xdr:colOff>
      <xdr:row>13</xdr:row>
      <xdr:rowOff>64039</xdr:rowOff>
    </xdr:to>
    <xdr:cxnSp macro="">
      <xdr:nvCxnSpPr>
        <xdr:cNvPr id="49" name="Rovná spojnica 48">
          <a:extLst>
            <a:ext uri="{FF2B5EF4-FFF2-40B4-BE49-F238E27FC236}">
              <a16:creationId xmlns:a16="http://schemas.microsoft.com/office/drawing/2014/main" id="{DBAB76F3-8C2A-4DCB-806D-79AFADF0E5D3}"/>
            </a:ext>
          </a:extLst>
        </xdr:cNvPr>
        <xdr:cNvCxnSpPr/>
      </xdr:nvCxnSpPr>
      <xdr:spPr>
        <a:xfrm>
          <a:off x="3087386" y="2675894"/>
          <a:ext cx="702561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429820</xdr:colOff>
      <xdr:row>13</xdr:row>
      <xdr:rowOff>160421</xdr:rowOff>
    </xdr:from>
    <xdr:to>
      <xdr:col>4</xdr:col>
      <xdr:colOff>429820</xdr:colOff>
      <xdr:row>23</xdr:row>
      <xdr:rowOff>65690</xdr:rowOff>
    </xdr:to>
    <xdr:cxnSp macro="">
      <xdr:nvCxnSpPr>
        <xdr:cNvPr id="50" name="Rovná spojnica 49">
          <a:extLst>
            <a:ext uri="{FF2B5EF4-FFF2-40B4-BE49-F238E27FC236}">
              <a16:creationId xmlns:a16="http://schemas.microsoft.com/office/drawing/2014/main" id="{DF91905F-4EA8-4805-8A8D-E0706402F115}"/>
            </a:ext>
          </a:extLst>
        </xdr:cNvPr>
        <xdr:cNvCxnSpPr/>
      </xdr:nvCxnSpPr>
      <xdr:spPr>
        <a:xfrm flipV="1">
          <a:off x="3568057" y="2772276"/>
          <a:ext cx="0" cy="2010796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636964</xdr:colOff>
      <xdr:row>13</xdr:row>
      <xdr:rowOff>75198</xdr:rowOff>
    </xdr:from>
    <xdr:to>
      <xdr:col>4</xdr:col>
      <xdr:colOff>636964</xdr:colOff>
      <xdr:row>15</xdr:row>
      <xdr:rowOff>76200</xdr:rowOff>
    </xdr:to>
    <xdr:cxnSp macro="">
      <xdr:nvCxnSpPr>
        <xdr:cNvPr id="51" name="Rovná spojnica 50">
          <a:extLst>
            <a:ext uri="{FF2B5EF4-FFF2-40B4-BE49-F238E27FC236}">
              <a16:creationId xmlns:a16="http://schemas.microsoft.com/office/drawing/2014/main" id="{5F247DD5-6C1E-42F4-91B6-352AFC6C8DDE}"/>
            </a:ext>
          </a:extLst>
        </xdr:cNvPr>
        <xdr:cNvCxnSpPr/>
      </xdr:nvCxnSpPr>
      <xdr:spPr>
        <a:xfrm flipV="1">
          <a:off x="3782935" y="2709541"/>
          <a:ext cx="0" cy="425545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629801</xdr:colOff>
      <xdr:row>15</xdr:row>
      <xdr:rowOff>82837</xdr:rowOff>
    </xdr:from>
    <xdr:to>
      <xdr:col>5</xdr:col>
      <xdr:colOff>142202</xdr:colOff>
      <xdr:row>15</xdr:row>
      <xdr:rowOff>82837</xdr:rowOff>
    </xdr:to>
    <xdr:cxnSp macro="">
      <xdr:nvCxnSpPr>
        <xdr:cNvPr id="52" name="Rovná spojovacia šípka 51">
          <a:extLst>
            <a:ext uri="{FF2B5EF4-FFF2-40B4-BE49-F238E27FC236}">
              <a16:creationId xmlns:a16="http://schemas.microsoft.com/office/drawing/2014/main" id="{7AC63D1B-3A75-44B6-A5E5-330FAA75C2B4}"/>
            </a:ext>
          </a:extLst>
        </xdr:cNvPr>
        <xdr:cNvCxnSpPr/>
      </xdr:nvCxnSpPr>
      <xdr:spPr>
        <a:xfrm>
          <a:off x="3773051" y="2892712"/>
          <a:ext cx="226776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250060</xdr:colOff>
      <xdr:row>30</xdr:row>
      <xdr:rowOff>126763</xdr:rowOff>
    </xdr:from>
    <xdr:to>
      <xdr:col>5</xdr:col>
      <xdr:colOff>148478</xdr:colOff>
      <xdr:row>30</xdr:row>
      <xdr:rowOff>126763</xdr:rowOff>
    </xdr:to>
    <xdr:cxnSp macro="">
      <xdr:nvCxnSpPr>
        <xdr:cNvPr id="53" name="Rovná spojovacia šípka 52">
          <a:extLst>
            <a:ext uri="{FF2B5EF4-FFF2-40B4-BE49-F238E27FC236}">
              <a16:creationId xmlns:a16="http://schemas.microsoft.com/office/drawing/2014/main" id="{C205FD53-839A-42F7-BA69-6863B7F148F8}"/>
            </a:ext>
          </a:extLst>
        </xdr:cNvPr>
        <xdr:cNvCxnSpPr/>
      </xdr:nvCxnSpPr>
      <xdr:spPr>
        <a:xfrm>
          <a:off x="3393310" y="5241688"/>
          <a:ext cx="612793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1954570</xdr:colOff>
      <xdr:row>56</xdr:row>
      <xdr:rowOff>104775</xdr:rowOff>
    </xdr:from>
    <xdr:to>
      <xdr:col>12</xdr:col>
      <xdr:colOff>996109</xdr:colOff>
      <xdr:row>66</xdr:row>
      <xdr:rowOff>89026</xdr:rowOff>
    </xdr:to>
    <xdr:pic>
      <xdr:nvPicPr>
        <xdr:cNvPr id="72" name="Obrázok 71">
          <a:extLst>
            <a:ext uri="{FF2B5EF4-FFF2-40B4-BE49-F238E27FC236}">
              <a16:creationId xmlns:a16="http://schemas.microsoft.com/office/drawing/2014/main" id="{2AE79235-6B82-468D-89A2-17A8C2C5A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0395" y="11715750"/>
          <a:ext cx="8728464" cy="2079751"/>
        </a:xfrm>
        <a:prstGeom prst="rect">
          <a:avLst/>
        </a:prstGeom>
      </xdr:spPr>
    </xdr:pic>
    <xdr:clientData/>
  </xdr:twoCellAnchor>
  <xdr:twoCellAnchor editAs="oneCell">
    <xdr:from>
      <xdr:col>4</xdr:col>
      <xdr:colOff>406646</xdr:colOff>
      <xdr:row>60</xdr:row>
      <xdr:rowOff>85122</xdr:rowOff>
    </xdr:from>
    <xdr:to>
      <xdr:col>7</xdr:col>
      <xdr:colOff>1340095</xdr:colOff>
      <xdr:row>65</xdr:row>
      <xdr:rowOff>169249</xdr:rowOff>
    </xdr:to>
    <xdr:pic>
      <xdr:nvPicPr>
        <xdr:cNvPr id="79" name="Grafický objekt 78">
          <a:extLst>
            <a:ext uri="{FF2B5EF4-FFF2-40B4-BE49-F238E27FC236}">
              <a16:creationId xmlns:a16="http://schemas.microsoft.com/office/drawing/2014/main" id="{7B2E9FE9-E113-F66B-C444-5FAB3EC57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49896" y="12709410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125068</xdr:colOff>
      <xdr:row>60</xdr:row>
      <xdr:rowOff>147541</xdr:rowOff>
    </xdr:from>
    <xdr:to>
      <xdr:col>3</xdr:col>
      <xdr:colOff>593685</xdr:colOff>
      <xdr:row>67</xdr:row>
      <xdr:rowOff>49696</xdr:rowOff>
    </xdr:to>
    <xdr:pic>
      <xdr:nvPicPr>
        <xdr:cNvPr id="81" name="Obrázok 80">
          <a:extLst>
            <a:ext uri="{FF2B5EF4-FFF2-40B4-BE49-F238E27FC236}">
              <a16:creationId xmlns:a16="http://schemas.microsoft.com/office/drawing/2014/main" id="{C91E295B-BBC3-69F2-569B-2DF02F57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94" y="12447215"/>
          <a:ext cx="2605530" cy="1351612"/>
        </a:xfrm>
        <a:prstGeom prst="rect">
          <a:avLst/>
        </a:prstGeom>
      </xdr:spPr>
    </xdr:pic>
    <xdr:clientData/>
  </xdr:twoCellAnchor>
  <xdr:twoCellAnchor editAs="oneCell">
    <xdr:from>
      <xdr:col>4</xdr:col>
      <xdr:colOff>375872</xdr:colOff>
      <xdr:row>46</xdr:row>
      <xdr:rowOff>138608</xdr:rowOff>
    </xdr:from>
    <xdr:to>
      <xdr:col>7</xdr:col>
      <xdr:colOff>1309321</xdr:colOff>
      <xdr:row>52</xdr:row>
      <xdr:rowOff>10255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51A473FE-D12C-4D37-8071-D81B153F4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519122" y="9788166"/>
          <a:ext cx="2488222" cy="1146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45</xdr:row>
      <xdr:rowOff>202620</xdr:rowOff>
    </xdr:from>
    <xdr:to>
      <xdr:col>3</xdr:col>
      <xdr:colOff>579190</xdr:colOff>
      <xdr:row>52</xdr:row>
      <xdr:rowOff>104775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699F9700-F7F4-4975-A8DA-760822A5A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9508545"/>
          <a:ext cx="2598490" cy="1369006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E64307A-9452-4E1B-85F0-5AFF6BE5DE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24229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5D9B5F00-B9AB-440A-A4D2-1289BD3A7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7ACBB96-6C14-4A7E-B19F-2917A859F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F724E9E1-DACC-45F4-81C0-384D5E5DA5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1955110</xdr:colOff>
      <xdr:row>45</xdr:row>
      <xdr:rowOff>120926</xdr:rowOff>
    </xdr:from>
    <xdr:to>
      <xdr:col>12</xdr:col>
      <xdr:colOff>1008460</xdr:colOff>
      <xdr:row>55</xdr:row>
      <xdr:rowOff>151004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D90EDA9D-4934-B04F-D0D0-B9583D018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0935" y="9426851"/>
          <a:ext cx="8740275" cy="2125578"/>
        </a:xfrm>
        <a:prstGeom prst="rect">
          <a:avLst/>
        </a:prstGeom>
      </xdr:spPr>
    </xdr:pic>
    <xdr:clientData/>
  </xdr:twoCellAnchor>
  <xdr:twoCellAnchor editAs="oneCell">
    <xdr:from>
      <xdr:col>7</xdr:col>
      <xdr:colOff>1927243</xdr:colOff>
      <xdr:row>24</xdr:row>
      <xdr:rowOff>1287</xdr:rowOff>
    </xdr:from>
    <xdr:to>
      <xdr:col>8</xdr:col>
      <xdr:colOff>182217</xdr:colOff>
      <xdr:row>45</xdr:row>
      <xdr:rowOff>173753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C08B802-32BE-4933-9527-895A67725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353"/>
        <a:stretch/>
      </xdr:blipFill>
      <xdr:spPr>
        <a:xfrm>
          <a:off x="6631765" y="4581570"/>
          <a:ext cx="2619909" cy="4520835"/>
        </a:xfrm>
        <a:prstGeom prst="rect">
          <a:avLst/>
        </a:prstGeom>
      </xdr:spPr>
    </xdr:pic>
    <xdr:clientData/>
  </xdr:twoCellAnchor>
  <xdr:twoCellAnchor editAs="oneCell">
    <xdr:from>
      <xdr:col>7</xdr:col>
      <xdr:colOff>292039</xdr:colOff>
      <xdr:row>8</xdr:row>
      <xdr:rowOff>33251</xdr:rowOff>
    </xdr:from>
    <xdr:to>
      <xdr:col>8</xdr:col>
      <xdr:colOff>182217</xdr:colOff>
      <xdr:row>29</xdr:row>
      <xdr:rowOff>10669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E24E3AC-D3B9-3925-1466-5B9528A98C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9503"/>
        <a:stretch/>
      </xdr:blipFill>
      <xdr:spPr>
        <a:xfrm>
          <a:off x="4996561" y="1300490"/>
          <a:ext cx="4255113" cy="4325788"/>
        </a:xfrm>
        <a:prstGeom prst="rect">
          <a:avLst/>
        </a:prstGeom>
      </xdr:spPr>
    </xdr:pic>
    <xdr:clientData/>
  </xdr:twoCellAnchor>
  <xdr:twoCellAnchor editAs="oneCell">
    <xdr:from>
      <xdr:col>5</xdr:col>
      <xdr:colOff>336660</xdr:colOff>
      <xdr:row>9</xdr:row>
      <xdr:rowOff>15023</xdr:rowOff>
    </xdr:from>
    <xdr:to>
      <xdr:col>7</xdr:col>
      <xdr:colOff>1744436</xdr:colOff>
      <xdr:row>43</xdr:row>
      <xdr:rowOff>76526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23A13E4C-EA70-FEEF-71D4-200195A8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5646" y="1800280"/>
          <a:ext cx="2248697" cy="7278733"/>
        </a:xfrm>
        <a:prstGeom prst="rect">
          <a:avLst/>
        </a:prstGeom>
      </xdr:spPr>
    </xdr:pic>
    <xdr:clientData/>
  </xdr:twoCellAnchor>
  <xdr:twoCellAnchor editAs="oneCell">
    <xdr:from>
      <xdr:col>14</xdr:col>
      <xdr:colOff>923925</xdr:colOff>
      <xdr:row>18</xdr:row>
      <xdr:rowOff>31760</xdr:rowOff>
    </xdr:from>
    <xdr:to>
      <xdr:col>15</xdr:col>
      <xdr:colOff>781049</xdr:colOff>
      <xdr:row>24</xdr:row>
      <xdr:rowOff>175334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365FF673-1C36-3B2B-FB3E-FF1C16E9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0" y="3679835"/>
          <a:ext cx="1400175" cy="14008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57979</xdr:colOff>
      <xdr:row>2</xdr:row>
      <xdr:rowOff>170000</xdr:rowOff>
    </xdr:from>
    <xdr:to>
      <xdr:col>14</xdr:col>
      <xdr:colOff>1150454</xdr:colOff>
      <xdr:row>14</xdr:row>
      <xdr:rowOff>203891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BDDAD8EE-7CB3-AFC0-06A7-AB7D3154C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8653" y="459891"/>
          <a:ext cx="4521475" cy="2348880"/>
        </a:xfrm>
        <a:prstGeom prst="rect">
          <a:avLst/>
        </a:prstGeom>
      </xdr:spPr>
    </xdr:pic>
    <xdr:clientData/>
  </xdr:twoCellAnchor>
  <xdr:twoCellAnchor editAs="oneCell">
    <xdr:from>
      <xdr:col>14</xdr:col>
      <xdr:colOff>638175</xdr:colOff>
      <xdr:row>27</xdr:row>
      <xdr:rowOff>124740</xdr:rowOff>
    </xdr:from>
    <xdr:to>
      <xdr:col>17</xdr:col>
      <xdr:colOff>504824</xdr:colOff>
      <xdr:row>39</xdr:row>
      <xdr:rowOff>24326</xdr:rowOff>
    </xdr:to>
    <xdr:pic>
      <xdr:nvPicPr>
        <xdr:cNvPr id="20" name="Obrázok 19">
          <a:extLst>
            <a:ext uri="{FF2B5EF4-FFF2-40B4-BE49-F238E27FC236}">
              <a16:creationId xmlns:a16="http://schemas.microsoft.com/office/drawing/2014/main" id="{7FAE3AF4-631A-EB07-4D96-F1B6E6857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5658765"/>
          <a:ext cx="3124199" cy="2414187"/>
        </a:xfrm>
        <a:prstGeom prst="rect">
          <a:avLst/>
        </a:prstGeom>
      </xdr:spPr>
    </xdr:pic>
    <xdr:clientData/>
  </xdr:twoCellAnchor>
  <xdr:twoCellAnchor>
    <xdr:from>
      <xdr:col>4</xdr:col>
      <xdr:colOff>47092</xdr:colOff>
      <xdr:row>10</xdr:row>
      <xdr:rowOff>114300</xdr:rowOff>
    </xdr:from>
    <xdr:to>
      <xdr:col>4</xdr:col>
      <xdr:colOff>47092</xdr:colOff>
      <xdr:row>39</xdr:row>
      <xdr:rowOff>148493</xdr:rowOff>
    </xdr:to>
    <xdr:cxnSp macro="">
      <xdr:nvCxnSpPr>
        <xdr:cNvPr id="107" name="Rovná spojnica 106">
          <a:extLst>
            <a:ext uri="{FF2B5EF4-FFF2-40B4-BE49-F238E27FC236}">
              <a16:creationId xmlns:a16="http://schemas.microsoft.com/office/drawing/2014/main" id="{8BBD8AA9-DE92-4EB2-AFAD-3F90D9B86D40}"/>
            </a:ext>
          </a:extLst>
        </xdr:cNvPr>
        <xdr:cNvCxnSpPr/>
      </xdr:nvCxnSpPr>
      <xdr:spPr>
        <a:xfrm flipV="1">
          <a:off x="3193063" y="2111829"/>
          <a:ext cx="0" cy="6190064"/>
        </a:xfrm>
        <a:prstGeom prst="line">
          <a:avLst/>
        </a:prstGeom>
        <a:ln w="19050">
          <a:solidFill>
            <a:srgbClr val="00B0F0"/>
          </a:solidFill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852184</xdr:colOff>
      <xdr:row>39</xdr:row>
      <xdr:rowOff>145313</xdr:rowOff>
    </xdr:from>
    <xdr:to>
      <xdr:col>4</xdr:col>
      <xdr:colOff>50629</xdr:colOff>
      <xdr:row>39</xdr:row>
      <xdr:rowOff>145313</xdr:rowOff>
    </xdr:to>
    <xdr:cxnSp macro="">
      <xdr:nvCxnSpPr>
        <xdr:cNvPr id="108" name="Rovná spojnica 107">
          <a:extLst>
            <a:ext uri="{FF2B5EF4-FFF2-40B4-BE49-F238E27FC236}">
              <a16:creationId xmlns:a16="http://schemas.microsoft.com/office/drawing/2014/main" id="{D1476226-9669-4FB5-834D-3589BBF89A8C}"/>
            </a:ext>
          </a:extLst>
        </xdr:cNvPr>
        <xdr:cNvCxnSpPr/>
      </xdr:nvCxnSpPr>
      <xdr:spPr>
        <a:xfrm>
          <a:off x="2143867" y="8174191"/>
          <a:ext cx="1047689" cy="0"/>
        </a:xfrm>
        <a:prstGeom prst="line">
          <a:avLst/>
        </a:prstGeom>
        <a:ln w="19050">
          <a:solidFill>
            <a:srgbClr val="00B0F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46463</xdr:colOff>
      <xdr:row>10</xdr:row>
      <xdr:rowOff>117681</xdr:rowOff>
    </xdr:from>
    <xdr:to>
      <xdr:col>5</xdr:col>
      <xdr:colOff>141447</xdr:colOff>
      <xdr:row>10</xdr:row>
      <xdr:rowOff>117681</xdr:rowOff>
    </xdr:to>
    <xdr:cxnSp macro="">
      <xdr:nvCxnSpPr>
        <xdr:cNvPr id="112" name="Rovná spojovacia šípka 111">
          <a:extLst>
            <a:ext uri="{FF2B5EF4-FFF2-40B4-BE49-F238E27FC236}">
              <a16:creationId xmlns:a16="http://schemas.microsoft.com/office/drawing/2014/main" id="{A0147C10-8908-4808-A981-5FE109050551}"/>
            </a:ext>
          </a:extLst>
        </xdr:cNvPr>
        <xdr:cNvCxnSpPr/>
      </xdr:nvCxnSpPr>
      <xdr:spPr>
        <a:xfrm>
          <a:off x="3192434" y="2115210"/>
          <a:ext cx="807999" cy="0"/>
        </a:xfrm>
        <a:prstGeom prst="straightConnector1">
          <a:avLst/>
        </a:prstGeom>
        <a:ln w="190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2770120</xdr:colOff>
      <xdr:row>6</xdr:row>
      <xdr:rowOff>181674</xdr:rowOff>
    </xdr:from>
    <xdr:to>
      <xdr:col>7</xdr:col>
      <xdr:colOff>4082372</xdr:colOff>
      <xdr:row>8</xdr:row>
      <xdr:rowOff>69447</xdr:rowOff>
    </xdr:to>
    <xdr:sp macro="" textlink="">
      <xdr:nvSpPr>
        <xdr:cNvPr id="120" name="BlokTextu 119">
          <a:extLst>
            <a:ext uri="{FF2B5EF4-FFF2-40B4-BE49-F238E27FC236}">
              <a16:creationId xmlns:a16="http://schemas.microsoft.com/office/drawing/2014/main" id="{E679B083-7607-4B2D-BA6E-D9607C0F7C2C}"/>
            </a:ext>
          </a:extLst>
        </xdr:cNvPr>
        <xdr:cNvSpPr txBox="1"/>
      </xdr:nvSpPr>
      <xdr:spPr>
        <a:xfrm>
          <a:off x="7474642" y="1299826"/>
          <a:ext cx="1312252" cy="301904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Rozložený</a:t>
          </a:r>
          <a:r>
            <a:rPr lang="sk-S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pohľad</a:t>
          </a:r>
          <a:endParaRPr lang="sk-SK" sz="16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146D-EAB4-4434-8C2E-30467F4A93FF}">
  <dimension ref="B1:AF46"/>
  <sheetViews>
    <sheetView showGridLines="0" tabSelected="1" zoomScale="115" zoomScaleNormal="115" workbookViewId="0">
      <selection activeCell="D3" sqref="D3:D6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7" width="6.28515625" style="1" customWidth="1"/>
    <col min="8" max="8" width="65.42578125" style="1" customWidth="1"/>
    <col min="9" max="9" width="11.7109375" style="1" customWidth="1"/>
    <col min="10" max="10" width="42.42578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19" width="20.85546875" style="1" customWidth="1"/>
    <col min="20" max="25" width="31.140625" style="1"/>
    <col min="26" max="32" width="0" style="1" hidden="1" customWidth="1"/>
    <col min="33" max="16384" width="31.140625" style="1"/>
  </cols>
  <sheetData>
    <row r="1" spans="2:32" ht="6.75" customHeight="1" x14ac:dyDescent="0.2"/>
    <row r="2" spans="2:32" ht="16.5" customHeight="1" thickBot="1" x14ac:dyDescent="0.25">
      <c r="B2" s="9"/>
      <c r="C2" s="9"/>
      <c r="D2" s="9"/>
      <c r="E2" s="9"/>
    </row>
    <row r="3" spans="2:32" ht="6" customHeight="1" thickTop="1" thickBot="1" x14ac:dyDescent="0.25">
      <c r="D3" s="39">
        <v>20</v>
      </c>
      <c r="E3" s="9"/>
    </row>
    <row r="4" spans="2:32" ht="16.5" customHeight="1" thickBot="1" x14ac:dyDescent="0.25">
      <c r="B4" s="38" t="s">
        <v>8</v>
      </c>
      <c r="C4" s="38" t="s">
        <v>11</v>
      </c>
      <c r="D4" s="40"/>
      <c r="E4" s="9"/>
      <c r="Z4" s="10" t="s">
        <v>3</v>
      </c>
      <c r="AB4" s="11" t="s">
        <v>6</v>
      </c>
      <c r="AD4" s="12" t="s">
        <v>10</v>
      </c>
      <c r="AE4" s="12" t="s">
        <v>9</v>
      </c>
      <c r="AF4" s="13">
        <f>(H44-(Z6*D3))/(D3-1)*-1</f>
        <v>168.42105263157896</v>
      </c>
    </row>
    <row r="5" spans="2:32" ht="16.5" customHeight="1" x14ac:dyDescent="0.2">
      <c r="B5" s="38"/>
      <c r="C5" s="38"/>
      <c r="D5" s="40"/>
      <c r="E5" s="9"/>
      <c r="Z5" s="14" t="s">
        <v>0</v>
      </c>
      <c r="AB5" s="6">
        <f>Z6</f>
        <v>160</v>
      </c>
    </row>
    <row r="6" spans="2:32" ht="6" customHeight="1" thickBot="1" x14ac:dyDescent="0.25">
      <c r="D6" s="41"/>
      <c r="E6" s="9"/>
      <c r="Z6" s="14">
        <v>160</v>
      </c>
      <c r="AB6" s="8">
        <f t="shared" ref="AB6:AB31" si="0">D14+38+20</f>
        <v>340</v>
      </c>
    </row>
    <row r="7" spans="2:32" ht="16.5" customHeight="1" thickTop="1" x14ac:dyDescent="0.2">
      <c r="B7" s="9"/>
      <c r="C7" s="9"/>
      <c r="D7" s="9"/>
      <c r="E7" s="9"/>
      <c r="Z7" s="14" t="s">
        <v>1</v>
      </c>
      <c r="AB7" s="8">
        <f t="shared" si="0"/>
        <v>500</v>
      </c>
    </row>
    <row r="8" spans="2:32" ht="16.5" customHeight="1" x14ac:dyDescent="0.2">
      <c r="Z8" s="14">
        <v>36</v>
      </c>
      <c r="AB8" s="8">
        <f t="shared" si="0"/>
        <v>660</v>
      </c>
    </row>
    <row r="9" spans="2:32" ht="16.5" customHeight="1" thickBot="1" x14ac:dyDescent="0.25">
      <c r="Z9" s="14" t="s">
        <v>2</v>
      </c>
      <c r="AB9" s="8">
        <f t="shared" si="0"/>
        <v>820</v>
      </c>
    </row>
    <row r="10" spans="2:32" ht="16.5" customHeight="1" x14ac:dyDescent="0.2">
      <c r="C10" s="43" t="s">
        <v>7</v>
      </c>
      <c r="D10" s="44"/>
      <c r="E10" s="2"/>
      <c r="Z10" s="14">
        <v>86</v>
      </c>
      <c r="AB10" s="8">
        <f t="shared" si="0"/>
        <v>980</v>
      </c>
    </row>
    <row r="11" spans="2:32" ht="16.5" customHeight="1" thickBot="1" x14ac:dyDescent="0.25">
      <c r="C11" s="45"/>
      <c r="D11" s="46"/>
      <c r="E11" s="2"/>
      <c r="F11" s="2">
        <f>C40</f>
        <v>3216</v>
      </c>
      <c r="G11" s="2"/>
      <c r="H11" s="20"/>
      <c r="Z11" s="14" t="s">
        <v>4</v>
      </c>
      <c r="AB11" s="8">
        <f t="shared" si="0"/>
        <v>1140</v>
      </c>
    </row>
    <row r="12" spans="2:32" ht="16.5" customHeight="1" thickBot="1" x14ac:dyDescent="0.25">
      <c r="B12" s="3" t="s">
        <v>5</v>
      </c>
      <c r="C12" s="4" t="s">
        <v>23</v>
      </c>
      <c r="D12" s="4" t="s">
        <v>23</v>
      </c>
      <c r="E12" s="2"/>
      <c r="Z12" s="14">
        <v>0</v>
      </c>
      <c r="AB12" s="8">
        <f t="shared" si="0"/>
        <v>1300</v>
      </c>
    </row>
    <row r="13" spans="2:32" ht="16.5" customHeight="1" x14ac:dyDescent="0.2">
      <c r="B13" s="5">
        <v>1</v>
      </c>
      <c r="C13" s="6">
        <f>$Z$8</f>
        <v>36</v>
      </c>
      <c r="D13" s="6">
        <f>C13+$Z$10</f>
        <v>122</v>
      </c>
      <c r="E13" s="2"/>
      <c r="Z13" s="1">
        <f>D3*160+20</f>
        <v>3220</v>
      </c>
      <c r="AB13" s="8">
        <f t="shared" si="0"/>
        <v>1460</v>
      </c>
    </row>
    <row r="14" spans="2:32" ht="16.5" customHeight="1" x14ac:dyDescent="0.2">
      <c r="B14" s="7">
        <v>2</v>
      </c>
      <c r="C14" s="8">
        <f>C13+160</f>
        <v>196</v>
      </c>
      <c r="D14" s="8">
        <f>D13+160</f>
        <v>282</v>
      </c>
      <c r="E14" s="2"/>
      <c r="AB14" s="8">
        <f t="shared" si="0"/>
        <v>1620</v>
      </c>
    </row>
    <row r="15" spans="2:32" ht="16.5" customHeight="1" x14ac:dyDescent="0.2">
      <c r="B15" s="7">
        <v>3</v>
      </c>
      <c r="C15" s="8">
        <f t="shared" ref="C15:C39" si="1">C14+160</f>
        <v>356</v>
      </c>
      <c r="D15" s="8">
        <f t="shared" ref="D15:D39" si="2">D14+160</f>
        <v>442</v>
      </c>
      <c r="E15" s="2"/>
      <c r="AB15" s="8">
        <f t="shared" si="0"/>
        <v>1780</v>
      </c>
    </row>
    <row r="16" spans="2:32" ht="16.5" customHeight="1" thickBot="1" x14ac:dyDescent="0.25">
      <c r="B16" s="7">
        <v>4</v>
      </c>
      <c r="C16" s="8">
        <f t="shared" si="1"/>
        <v>516</v>
      </c>
      <c r="D16" s="8">
        <f t="shared" si="2"/>
        <v>602</v>
      </c>
      <c r="E16" s="2"/>
      <c r="F16" s="15">
        <f>D14</f>
        <v>282</v>
      </c>
      <c r="G16" s="15"/>
      <c r="Q16" s="20"/>
      <c r="AB16" s="8">
        <f t="shared" si="0"/>
        <v>1940</v>
      </c>
    </row>
    <row r="17" spans="2:28" ht="16.5" customHeight="1" thickBot="1" x14ac:dyDescent="0.25">
      <c r="B17" s="7">
        <v>5</v>
      </c>
      <c r="C17" s="8">
        <f t="shared" si="1"/>
        <v>676</v>
      </c>
      <c r="D17" s="8">
        <f t="shared" si="2"/>
        <v>762</v>
      </c>
      <c r="E17" s="2"/>
      <c r="F17" s="2"/>
      <c r="G17" s="2"/>
      <c r="L17" s="32" t="s">
        <v>12</v>
      </c>
      <c r="M17" s="33"/>
      <c r="N17" s="24"/>
      <c r="O17" s="32" t="s">
        <v>12</v>
      </c>
      <c r="P17" s="33"/>
      <c r="Z17" s="30"/>
      <c r="AB17" s="8">
        <f t="shared" si="0"/>
        <v>2100</v>
      </c>
    </row>
    <row r="18" spans="2:28" ht="16.5" customHeight="1" thickBot="1" x14ac:dyDescent="0.25">
      <c r="B18" s="7">
        <v>6</v>
      </c>
      <c r="C18" s="8">
        <f t="shared" si="1"/>
        <v>836</v>
      </c>
      <c r="D18" s="8">
        <f t="shared" si="2"/>
        <v>922</v>
      </c>
      <c r="E18" s="2"/>
      <c r="L18" s="19" t="s">
        <v>15</v>
      </c>
      <c r="M18" s="19" t="s">
        <v>16</v>
      </c>
      <c r="N18" s="24"/>
      <c r="O18" s="32" t="s">
        <v>21</v>
      </c>
      <c r="P18" s="33"/>
      <c r="AB18" s="8">
        <f t="shared" si="0"/>
        <v>2260</v>
      </c>
    </row>
    <row r="19" spans="2:28" ht="16.5" customHeight="1" x14ac:dyDescent="0.2">
      <c r="B19" s="7">
        <v>7</v>
      </c>
      <c r="C19" s="8">
        <f t="shared" si="1"/>
        <v>996</v>
      </c>
      <c r="D19" s="8">
        <f t="shared" si="2"/>
        <v>1082</v>
      </c>
      <c r="E19" s="2"/>
      <c r="L19" s="25"/>
      <c r="M19" s="26"/>
      <c r="N19" s="24"/>
      <c r="O19" s="27"/>
      <c r="P19" s="26"/>
      <c r="AB19" s="8">
        <f t="shared" si="0"/>
        <v>2420</v>
      </c>
    </row>
    <row r="20" spans="2:28" ht="16.5" customHeight="1" x14ac:dyDescent="0.2">
      <c r="B20" s="7">
        <v>8</v>
      </c>
      <c r="C20" s="8">
        <f t="shared" si="1"/>
        <v>1156</v>
      </c>
      <c r="D20" s="8">
        <f t="shared" si="2"/>
        <v>1242</v>
      </c>
      <c r="E20" s="2"/>
      <c r="L20" s="28"/>
      <c r="M20" s="26"/>
      <c r="N20" s="24"/>
      <c r="O20" s="27"/>
      <c r="P20" s="26"/>
      <c r="AB20" s="8">
        <f t="shared" si="0"/>
        <v>2580</v>
      </c>
    </row>
    <row r="21" spans="2:28" ht="16.5" customHeight="1" x14ac:dyDescent="0.2">
      <c r="B21" s="7">
        <v>9</v>
      </c>
      <c r="C21" s="8">
        <f t="shared" si="1"/>
        <v>1316</v>
      </c>
      <c r="D21" s="8">
        <f t="shared" si="2"/>
        <v>1402</v>
      </c>
      <c r="E21" s="2"/>
      <c r="L21" s="28"/>
      <c r="M21" s="26"/>
      <c r="N21" s="24"/>
      <c r="O21" s="27"/>
      <c r="P21" s="26"/>
      <c r="AB21" s="8">
        <f t="shared" si="0"/>
        <v>2740</v>
      </c>
    </row>
    <row r="22" spans="2:28" ht="16.5" customHeight="1" x14ac:dyDescent="0.2">
      <c r="B22" s="7">
        <v>10</v>
      </c>
      <c r="C22" s="8">
        <f t="shared" si="1"/>
        <v>1476</v>
      </c>
      <c r="D22" s="8">
        <f t="shared" si="2"/>
        <v>1562</v>
      </c>
      <c r="L22" s="28"/>
      <c r="M22" s="26"/>
      <c r="N22" s="24"/>
      <c r="O22" s="27"/>
      <c r="P22" s="26"/>
      <c r="AB22" s="8">
        <f t="shared" si="0"/>
        <v>2900</v>
      </c>
    </row>
    <row r="23" spans="2:28" ht="16.5" customHeight="1" x14ac:dyDescent="0.2">
      <c r="B23" s="7">
        <v>11</v>
      </c>
      <c r="C23" s="8">
        <f t="shared" si="1"/>
        <v>1636</v>
      </c>
      <c r="D23" s="8">
        <f t="shared" si="2"/>
        <v>1722</v>
      </c>
      <c r="L23" s="28"/>
      <c r="M23" s="26"/>
      <c r="N23" s="24"/>
      <c r="O23" s="27"/>
      <c r="P23" s="26"/>
      <c r="AB23" s="8">
        <f t="shared" si="0"/>
        <v>3060</v>
      </c>
    </row>
    <row r="24" spans="2:28" ht="16.5" customHeight="1" x14ac:dyDescent="0.2">
      <c r="B24" s="7">
        <v>12</v>
      </c>
      <c r="C24" s="8">
        <f t="shared" si="1"/>
        <v>1796</v>
      </c>
      <c r="D24" s="8">
        <f t="shared" si="2"/>
        <v>1882</v>
      </c>
      <c r="F24" s="17">
        <f>C14</f>
        <v>196</v>
      </c>
      <c r="G24" s="17"/>
      <c r="L24" s="28"/>
      <c r="M24" s="26"/>
      <c r="N24" s="24"/>
      <c r="O24" s="27"/>
      <c r="P24" s="26"/>
      <c r="AB24" s="8">
        <f t="shared" si="0"/>
        <v>3220</v>
      </c>
    </row>
    <row r="25" spans="2:28" ht="16.5" customHeight="1" thickBot="1" x14ac:dyDescent="0.25">
      <c r="B25" s="7">
        <v>13</v>
      </c>
      <c r="C25" s="8">
        <f t="shared" si="1"/>
        <v>1956</v>
      </c>
      <c r="D25" s="8">
        <f t="shared" si="2"/>
        <v>2042</v>
      </c>
      <c r="L25" s="29"/>
      <c r="M25" s="26"/>
      <c r="N25" s="24"/>
      <c r="O25" s="27"/>
      <c r="P25" s="26"/>
      <c r="Q25" s="24"/>
      <c r="AB25" s="8">
        <f t="shared" si="0"/>
        <v>3380</v>
      </c>
    </row>
    <row r="26" spans="2:28" ht="16.5" customHeight="1" thickBot="1" x14ac:dyDescent="0.25">
      <c r="B26" s="7">
        <v>14</v>
      </c>
      <c r="C26" s="8">
        <f t="shared" si="1"/>
        <v>2116</v>
      </c>
      <c r="D26" s="8">
        <f t="shared" si="2"/>
        <v>2202</v>
      </c>
      <c r="L26" s="32" t="s">
        <v>14</v>
      </c>
      <c r="M26" s="33"/>
      <c r="N26" s="24"/>
      <c r="O26" s="32" t="s">
        <v>13</v>
      </c>
      <c r="P26" s="33"/>
      <c r="Q26" s="24"/>
      <c r="AB26" s="8">
        <f t="shared" si="0"/>
        <v>3540</v>
      </c>
    </row>
    <row r="27" spans="2:28" ht="16.5" customHeight="1" thickBot="1" x14ac:dyDescent="0.25">
      <c r="B27" s="7">
        <v>15</v>
      </c>
      <c r="C27" s="8">
        <f t="shared" si="1"/>
        <v>2276</v>
      </c>
      <c r="D27" s="8">
        <f t="shared" si="2"/>
        <v>2362</v>
      </c>
      <c r="L27" s="32" t="str">
        <f>H44&amp; "mm"</f>
        <v>mm</v>
      </c>
      <c r="M27" s="33"/>
      <c r="N27" s="24"/>
      <c r="O27" s="32" t="str">
        <f>D3&amp; "ks"</f>
        <v>20ks</v>
      </c>
      <c r="P27" s="33"/>
      <c r="AB27" s="8">
        <f t="shared" si="0"/>
        <v>3700</v>
      </c>
    </row>
    <row r="28" spans="2:28" ht="16.5" customHeight="1" x14ac:dyDescent="0.2">
      <c r="B28" s="7">
        <v>16</v>
      </c>
      <c r="C28" s="8">
        <f t="shared" si="1"/>
        <v>2436</v>
      </c>
      <c r="D28" s="8">
        <f t="shared" si="2"/>
        <v>2522</v>
      </c>
      <c r="AB28" s="8">
        <f t="shared" si="0"/>
        <v>3860</v>
      </c>
    </row>
    <row r="29" spans="2:28" ht="16.5" customHeight="1" x14ac:dyDescent="0.2">
      <c r="B29" s="7">
        <v>17</v>
      </c>
      <c r="C29" s="8">
        <f t="shared" si="1"/>
        <v>2596</v>
      </c>
      <c r="D29" s="8">
        <f t="shared" si="2"/>
        <v>2682</v>
      </c>
      <c r="AB29" s="8">
        <f t="shared" si="0"/>
        <v>4020</v>
      </c>
    </row>
    <row r="30" spans="2:28" ht="16.5" customHeight="1" x14ac:dyDescent="0.2">
      <c r="B30" s="7">
        <v>18</v>
      </c>
      <c r="C30" s="8">
        <f t="shared" si="1"/>
        <v>2756</v>
      </c>
      <c r="D30" s="8">
        <f t="shared" si="2"/>
        <v>2842</v>
      </c>
      <c r="AB30" s="8">
        <f t="shared" si="0"/>
        <v>4180</v>
      </c>
    </row>
    <row r="31" spans="2:28" ht="16.5" customHeight="1" thickBot="1" x14ac:dyDescent="0.25">
      <c r="B31" s="7">
        <v>19</v>
      </c>
      <c r="C31" s="8">
        <f t="shared" si="1"/>
        <v>2916</v>
      </c>
      <c r="D31" s="8">
        <f t="shared" si="2"/>
        <v>3002</v>
      </c>
      <c r="F31" s="18">
        <f>D13</f>
        <v>122</v>
      </c>
      <c r="G31" s="18"/>
      <c r="I31" s="16"/>
      <c r="AB31" s="8">
        <f t="shared" si="0"/>
        <v>4340</v>
      </c>
    </row>
    <row r="32" spans="2:28" ht="16.5" customHeight="1" thickBot="1" x14ac:dyDescent="0.25">
      <c r="B32" s="7">
        <v>20</v>
      </c>
      <c r="C32" s="8">
        <f t="shared" si="1"/>
        <v>3076</v>
      </c>
      <c r="D32" s="8">
        <f t="shared" si="2"/>
        <v>3162</v>
      </c>
      <c r="J32" s="34" t="s">
        <v>24</v>
      </c>
      <c r="L32" s="32" t="s">
        <v>12</v>
      </c>
      <c r="M32" s="33"/>
      <c r="O32" s="32" t="s">
        <v>12</v>
      </c>
      <c r="P32" s="33"/>
    </row>
    <row r="33" spans="2:17" ht="16.5" customHeight="1" thickBot="1" x14ac:dyDescent="0.25">
      <c r="B33" s="7">
        <v>21</v>
      </c>
      <c r="C33" s="8">
        <f t="shared" si="1"/>
        <v>3236</v>
      </c>
      <c r="D33" s="8">
        <f t="shared" si="2"/>
        <v>3322</v>
      </c>
      <c r="J33" s="35"/>
      <c r="L33" s="19" t="s">
        <v>20</v>
      </c>
      <c r="M33" s="19" t="s">
        <v>19</v>
      </c>
      <c r="O33" s="32" t="s">
        <v>22</v>
      </c>
      <c r="P33" s="33"/>
    </row>
    <row r="34" spans="2:17" ht="16.5" customHeight="1" thickBot="1" x14ac:dyDescent="0.25">
      <c r="B34" s="7">
        <v>22</v>
      </c>
      <c r="C34" s="8">
        <f t="shared" si="1"/>
        <v>3396</v>
      </c>
      <c r="D34" s="8">
        <f t="shared" si="2"/>
        <v>3482</v>
      </c>
      <c r="J34" s="36">
        <f>Z13</f>
        <v>3220</v>
      </c>
      <c r="L34" s="19" t="s">
        <v>17</v>
      </c>
      <c r="M34" s="19" t="s">
        <v>18</v>
      </c>
      <c r="O34" s="27"/>
      <c r="P34" s="26"/>
    </row>
    <row r="35" spans="2:17" ht="16.5" customHeight="1" thickBot="1" x14ac:dyDescent="0.25">
      <c r="B35" s="7">
        <v>23</v>
      </c>
      <c r="C35" s="8">
        <f t="shared" si="1"/>
        <v>3556</v>
      </c>
      <c r="D35" s="8">
        <f t="shared" si="2"/>
        <v>3642</v>
      </c>
      <c r="J35" s="37"/>
      <c r="L35" s="22"/>
      <c r="M35" s="21"/>
      <c r="O35" s="27"/>
      <c r="P35" s="26"/>
    </row>
    <row r="36" spans="2:17" ht="16.5" customHeight="1" x14ac:dyDescent="0.2">
      <c r="B36" s="7">
        <v>24</v>
      </c>
      <c r="C36" s="8">
        <f t="shared" si="1"/>
        <v>3716</v>
      </c>
      <c r="D36" s="8">
        <f t="shared" si="2"/>
        <v>3802</v>
      </c>
      <c r="L36" s="22"/>
      <c r="M36" s="21"/>
      <c r="O36" s="27"/>
      <c r="P36" s="26"/>
    </row>
    <row r="37" spans="2:17" ht="16.5" customHeight="1" x14ac:dyDescent="0.2">
      <c r="B37" s="7">
        <v>25</v>
      </c>
      <c r="C37" s="8">
        <f t="shared" si="1"/>
        <v>3876</v>
      </c>
      <c r="D37" s="8">
        <f t="shared" si="2"/>
        <v>3962</v>
      </c>
      <c r="L37" s="22"/>
      <c r="M37" s="21"/>
      <c r="O37" s="27"/>
      <c r="P37" s="26"/>
    </row>
    <row r="38" spans="2:17" ht="16.5" customHeight="1" x14ac:dyDescent="0.2">
      <c r="B38" s="7">
        <v>26</v>
      </c>
      <c r="C38" s="8">
        <f t="shared" si="1"/>
        <v>4036</v>
      </c>
      <c r="D38" s="8">
        <f t="shared" si="2"/>
        <v>4122</v>
      </c>
      <c r="L38" s="22"/>
      <c r="M38" s="21"/>
      <c r="O38" s="27"/>
      <c r="P38" s="26"/>
    </row>
    <row r="39" spans="2:17" ht="16.5" customHeight="1" x14ac:dyDescent="0.2">
      <c r="B39" s="7">
        <v>27</v>
      </c>
      <c r="C39" s="8">
        <f t="shared" si="1"/>
        <v>4196</v>
      </c>
      <c r="D39" s="8">
        <f t="shared" si="2"/>
        <v>4282</v>
      </c>
      <c r="F39" s="18">
        <f>C13</f>
        <v>36</v>
      </c>
      <c r="G39" s="18"/>
      <c r="L39" s="22"/>
      <c r="M39" s="21"/>
      <c r="O39" s="27"/>
      <c r="P39" s="26"/>
    </row>
    <row r="40" spans="2:17" ht="16.5" customHeight="1" thickBot="1" x14ac:dyDescent="0.25">
      <c r="B40" s="7" t="s">
        <v>22</v>
      </c>
      <c r="C40" s="7">
        <f>Z13-4</f>
        <v>3216</v>
      </c>
      <c r="D40" s="31"/>
      <c r="L40" s="23"/>
      <c r="M40" s="21"/>
      <c r="O40" s="27"/>
      <c r="P40" s="26"/>
    </row>
    <row r="41" spans="2:17" ht="16.5" customHeight="1" thickBot="1" x14ac:dyDescent="0.25">
      <c r="L41" s="32" t="s">
        <v>13</v>
      </c>
      <c r="M41" s="33"/>
      <c r="O41" s="32" t="s">
        <v>13</v>
      </c>
      <c r="P41" s="33"/>
    </row>
    <row r="42" spans="2:17" ht="16.5" customHeight="1" thickBot="1" x14ac:dyDescent="0.25">
      <c r="L42" s="32" t="str">
        <f>(D3*4)&amp; "ks"</f>
        <v>80ks</v>
      </c>
      <c r="M42" s="33"/>
      <c r="O42" s="32">
        <v>1</v>
      </c>
      <c r="P42" s="33"/>
    </row>
    <row r="45" spans="2:17" ht="16.5" customHeight="1" x14ac:dyDescent="0.2">
      <c r="N45" s="42"/>
      <c r="Q45" s="42"/>
    </row>
    <row r="46" spans="2:17" ht="16.5" customHeight="1" x14ac:dyDescent="0.2">
      <c r="N46" s="42"/>
      <c r="Q46" s="42"/>
    </row>
  </sheetData>
  <sheetProtection sheet="1" objects="1" scenarios="1"/>
  <mergeCells count="22">
    <mergeCell ref="O42:P42"/>
    <mergeCell ref="Q45:Q46"/>
    <mergeCell ref="N45:N46"/>
    <mergeCell ref="C10:D11"/>
    <mergeCell ref="L17:M17"/>
    <mergeCell ref="L32:M32"/>
    <mergeCell ref="L41:M41"/>
    <mergeCell ref="L42:M42"/>
    <mergeCell ref="O17:P17"/>
    <mergeCell ref="O18:P18"/>
    <mergeCell ref="L26:M26"/>
    <mergeCell ref="O26:P26"/>
    <mergeCell ref="L27:M27"/>
    <mergeCell ref="O27:P27"/>
    <mergeCell ref="O32:P32"/>
    <mergeCell ref="O33:P33"/>
    <mergeCell ref="O41:P41"/>
    <mergeCell ref="J32:J33"/>
    <mergeCell ref="J34:J35"/>
    <mergeCell ref="B4:B5"/>
    <mergeCell ref="C4:C5"/>
    <mergeCell ref="D3:D6"/>
  </mergeCells>
  <conditionalFormatting sqref="C13:D39">
    <cfRule type="expression" dxfId="4" priority="18">
      <formula>($AB5)&gt;($Z$13)</formula>
    </cfRule>
  </conditionalFormatting>
  <conditionalFormatting sqref="C13:D40">
    <cfRule type="expression" dxfId="3" priority="21">
      <formula>($AB5)&lt;=($Z$13)</formula>
    </cfRule>
  </conditionalFormatting>
  <conditionalFormatting sqref="D3">
    <cfRule type="containsBlanks" dxfId="2" priority="1">
      <formula>LEN(TRIM(D3))=0</formula>
    </cfRule>
  </conditionalFormatting>
  <conditionalFormatting sqref="AB5:AB31">
    <cfRule type="expression" dxfId="1" priority="19">
      <formula>($AB5)&lt;=($H$44)</formula>
    </cfRule>
    <cfRule type="expression" dxfId="0" priority="20">
      <formula>($AB5)&gt;($H$44)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AL-DL16016, AL-DL2016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2023-07-03T10:21:19Z</cp:lastPrinted>
  <dcterms:created xsi:type="dcterms:W3CDTF">2023-06-06T09:21:51Z</dcterms:created>
  <dcterms:modified xsi:type="dcterms:W3CDTF">2024-10-10T07:24:10Z</dcterms:modified>
</cp:coreProperties>
</file>