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LAF1\CZ\"/>
    </mc:Choice>
  </mc:AlternateContent>
  <xr:revisionPtr revIDLastSave="0" documentId="13_ncr:1_{9EBCEA78-B402-440E-886B-B58BCDE4A2F1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LAF1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9" l="1"/>
  <c r="O27" i="19"/>
  <c r="L27" i="19"/>
  <c r="C13" i="19" l="1"/>
  <c r="D13" i="19" s="1"/>
  <c r="F27" i="19" s="1"/>
  <c r="AI5" i="19"/>
  <c r="AM4" i="19"/>
  <c r="AI28" i="19" s="1"/>
  <c r="C37" i="19" s="1"/>
  <c r="D37" i="19" s="1"/>
  <c r="AI23" i="19" l="1"/>
  <c r="C32" i="19" s="1"/>
  <c r="D32" i="19" s="1"/>
  <c r="AI30" i="19"/>
  <c r="C39" i="19" s="1"/>
  <c r="D39" i="19" s="1"/>
  <c r="C14" i="19"/>
  <c r="F21" i="19" s="1"/>
  <c r="AI15" i="19"/>
  <c r="C24" i="19" s="1"/>
  <c r="D24" i="19" s="1"/>
  <c r="AI22" i="19"/>
  <c r="C31" i="19" s="1"/>
  <c r="D31" i="19" s="1"/>
  <c r="AI26" i="19"/>
  <c r="C35" i="19" s="1"/>
  <c r="D35" i="19" s="1"/>
  <c r="AI31" i="19"/>
  <c r="F33" i="19"/>
  <c r="AI17" i="19"/>
  <c r="C26" i="19" s="1"/>
  <c r="D26" i="19" s="1"/>
  <c r="AI19" i="19"/>
  <c r="C28" i="19" s="1"/>
  <c r="D28" i="19" s="1"/>
  <c r="AI16" i="19"/>
  <c r="C25" i="19" s="1"/>
  <c r="D25" i="19" s="1"/>
  <c r="AI24" i="19"/>
  <c r="C33" i="19" s="1"/>
  <c r="D33" i="19" s="1"/>
  <c r="AI6" i="19"/>
  <c r="C15" i="19" s="1"/>
  <c r="D15" i="19" s="1"/>
  <c r="AI18" i="19"/>
  <c r="C27" i="19" s="1"/>
  <c r="D27" i="19" s="1"/>
  <c r="AI9" i="19"/>
  <c r="C18" i="19" s="1"/>
  <c r="D18" i="19" s="1"/>
  <c r="AI13" i="19"/>
  <c r="C22" i="19" s="1"/>
  <c r="D22" i="19" s="1"/>
  <c r="AI21" i="19"/>
  <c r="C30" i="19" s="1"/>
  <c r="D30" i="19" s="1"/>
  <c r="AI14" i="19"/>
  <c r="C23" i="19" s="1"/>
  <c r="D23" i="19" s="1"/>
  <c r="AI29" i="19"/>
  <c r="C38" i="19" s="1"/>
  <c r="D38" i="19" s="1"/>
  <c r="AI25" i="19"/>
  <c r="C34" i="19" s="1"/>
  <c r="D34" i="19" s="1"/>
  <c r="AI7" i="19"/>
  <c r="C16" i="19" s="1"/>
  <c r="D16" i="19" s="1"/>
  <c r="AI8" i="19"/>
  <c r="C17" i="19" s="1"/>
  <c r="D17" i="19" s="1"/>
  <c r="AI10" i="19"/>
  <c r="C19" i="19" s="1"/>
  <c r="D19" i="19" s="1"/>
  <c r="I35" i="19"/>
  <c r="I39" i="19" s="1"/>
  <c r="AI11" i="19"/>
  <c r="C20" i="19" s="1"/>
  <c r="D20" i="19" s="1"/>
  <c r="AI12" i="19"/>
  <c r="C21" i="19" s="1"/>
  <c r="D21" i="19" s="1"/>
  <c r="AI27" i="19"/>
  <c r="C36" i="19" s="1"/>
  <c r="D36" i="19" s="1"/>
  <c r="AI20" i="19"/>
  <c r="C29" i="19" s="1"/>
  <c r="D29" i="19" s="1"/>
  <c r="D14" i="19" l="1"/>
  <c r="F15" i="19" s="1"/>
</calcChain>
</file>

<file path=xl/sharedStrings.xml><?xml version="1.0" encoding="utf-8"?>
<sst xmlns="http://schemas.openxmlformats.org/spreadsheetml/2006/main" count="30" uniqueCount="27">
  <si>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</si>
  <si>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[mm]</t>
  </si>
  <si>
    <t>konštanty</t>
  </si>
  <si>
    <t>Výška</t>
  </si>
  <si>
    <t>Prekrytie</t>
  </si>
  <si>
    <t>mm</t>
  </si>
  <si>
    <t>Počet lamiel</t>
  </si>
  <si>
    <t>[ks ]</t>
  </si>
  <si>
    <t>výška lamely</t>
  </si>
  <si>
    <t>výška prvej diery</t>
  </si>
  <si>
    <t>ku dalsej diere</t>
  </si>
  <si>
    <t>Diery v drážkach</t>
  </si>
  <si>
    <t>maximálne prekrytie</t>
  </si>
  <si>
    <t>Lamela</t>
  </si>
  <si>
    <t>Drážka 1/3(mm)</t>
  </si>
  <si>
    <t>Drážka 3/1(mm)</t>
  </si>
  <si>
    <t>Kód</t>
  </si>
  <si>
    <t>AL-UT21-6</t>
  </si>
  <si>
    <t>AL-U21-6</t>
  </si>
  <si>
    <t>Dĺžka (výška)</t>
  </si>
  <si>
    <t>Počet</t>
  </si>
  <si>
    <t>Pre „UT“ profil</t>
  </si>
  <si>
    <t>Pre „U“ profil</t>
  </si>
  <si>
    <t>E1-3S4.2x19</t>
  </si>
  <si>
    <t>E1-4S4.2x19</t>
  </si>
  <si>
    <t>Poznámka</t>
  </si>
  <si>
    <t>AL-LAF1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</si>
</sst>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A51BA0F7-90F7-4729-8006-0A09EAADC35D}"/>
            </a:ext>
          </a:extLst>
        </xdr:cNvPr>
        <xdr:cNvCxnSpPr>
          <a:endCxn id="35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2" name="Rovná spojovacia šípka 31">
          <a:extLst>
            <a:ext uri="{FF2B5EF4-FFF2-40B4-BE49-F238E27FC236}">
              <a16:creationId xmlns:a16="http://schemas.microsoft.com/office/drawing/2014/main" id="{02BA91C6-FAF9-420E-A950-F693A28991E0}"/>
            </a:ext>
          </a:extLst>
        </xdr:cNvPr>
        <xdr:cNvCxnSpPr>
          <a:endCxn id="35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08486A8B-9BBF-4B9A-8159-43CEDC41B4BE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Chcete-li vypočítat rozteč otvorů pro montáž lamel, doplňte do tabulky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výšku profilu 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lamel v profilu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zadání hodnot se v tabulce zobrazí vypočítané hodnoty rozteče otvorů a překrytí lamel [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mm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výplně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AL-LAF1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 vyznačení otvorů a upevnění lamel do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použijeme střední drážku, do které vyznačíme otvory podle hodnot z tabulky pro zvolený počet lamel a výšku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AL-UT21.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tabulce vyberte vypočtené hodnoty ze sloupce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označte otvory v příslušné drážce až po poslední lamelu. Otvory se vyznačují od začátku profilu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  <a:endParaRPr lang="sk-SK" sz="1500">
            <a:effectLst/>
          </a:endParaRPr>
        </a:p>
      </xdr:txBody>
    </xdr:sp>
    <xdr:clientData/>
  </xdr:twoCellAnchor>
  <xdr:twoCellAnchor>
    <xdr:from>
      <xdr:col>7</xdr:col>
      <xdr:colOff>3340157</xdr:colOff>
      <xdr:row>32</xdr:row>
      <xdr:rowOff>31124</xdr:rowOff>
    </xdr:from>
    <xdr:to>
      <xdr:col>12</xdr:col>
      <xdr:colOff>1050258</xdr:colOff>
      <xdr:row>33</xdr:row>
      <xdr:rowOff>174380</xdr:rowOff>
    </xdr:to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86A13FF9-FF92-4808-8C89-12ECDD528F15}"/>
            </a:ext>
          </a:extLst>
        </xdr:cNvPr>
        <xdr:cNvSpPr txBox="1"/>
      </xdr:nvSpPr>
      <xdr:spPr>
        <a:xfrm>
          <a:off x="9693332" y="6612899"/>
          <a:ext cx="601590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Reálne (vypočítané)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prekrytie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A73DCCF9-2446-4698-9506-9DB5BEE98269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903410</xdr:colOff>
      <xdr:row>3</xdr:row>
      <xdr:rowOff>87190</xdr:rowOff>
    </xdr:from>
    <xdr:to>
      <xdr:col>15</xdr:col>
      <xdr:colOff>1076325</xdr:colOff>
      <xdr:row>11</xdr:row>
      <xdr:rowOff>42626</xdr:rowOff>
    </xdr:to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4D5BE411-A1F7-474B-BA6C-2BD59F988CD8}"/>
            </a:ext>
          </a:extLst>
        </xdr:cNvPr>
        <xdr:cNvSpPr txBox="1"/>
      </xdr:nvSpPr>
      <xdr:spPr>
        <a:xfrm>
          <a:off x="16105310" y="592015"/>
          <a:ext cx="3430465" cy="1631836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Pri montáži lamiel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AL-LAF1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nie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je potrebné počas značenia dier rozlišovať pravý a ľavý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102053</xdr:colOff>
      <xdr:row>32</xdr:row>
      <xdr:rowOff>153097</xdr:rowOff>
    </xdr:from>
    <xdr:to>
      <xdr:col>5</xdr:col>
      <xdr:colOff>194921</xdr:colOff>
      <xdr:row>32</xdr:row>
      <xdr:rowOff>153097</xdr:rowOff>
    </xdr:to>
    <xdr:cxnSp macro="">
      <xdr:nvCxnSpPr>
        <xdr:cNvPr id="39" name="Rovná spojovacia šípka 38">
          <a:extLst>
            <a:ext uri="{FF2B5EF4-FFF2-40B4-BE49-F238E27FC236}">
              <a16:creationId xmlns:a16="http://schemas.microsoft.com/office/drawing/2014/main" id="{00A15C72-98C4-4986-AF63-3183AA62BDBE}"/>
            </a:ext>
          </a:extLst>
        </xdr:cNvPr>
        <xdr:cNvCxnSpPr/>
      </xdr:nvCxnSpPr>
      <xdr:spPr>
        <a:xfrm>
          <a:off x="3245303" y="6734872"/>
          <a:ext cx="80724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20</xdr:row>
      <xdr:rowOff>104973</xdr:rowOff>
    </xdr:from>
    <xdr:to>
      <xdr:col>5</xdr:col>
      <xdr:colOff>145133</xdr:colOff>
      <xdr:row>20</xdr:row>
      <xdr:rowOff>104973</xdr:rowOff>
    </xdr:to>
    <xdr:cxnSp macro="">
      <xdr:nvCxnSpPr>
        <xdr:cNvPr id="40" name="Rovná spojovacia šípka 39">
          <a:extLst>
            <a:ext uri="{FF2B5EF4-FFF2-40B4-BE49-F238E27FC236}">
              <a16:creationId xmlns:a16="http://schemas.microsoft.com/office/drawing/2014/main" id="{05F73C71-DD83-4242-BEE0-DD6DCF36E4FB}"/>
            </a:ext>
          </a:extLst>
        </xdr:cNvPr>
        <xdr:cNvCxnSpPr/>
      </xdr:nvCxnSpPr>
      <xdr:spPr>
        <a:xfrm>
          <a:off x="3565280" y="4381698"/>
          <a:ext cx="437478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26</xdr:row>
      <xdr:rowOff>129049</xdr:rowOff>
    </xdr:to>
    <xdr:cxnSp macro="">
      <xdr:nvCxnSpPr>
        <xdr:cNvPr id="41" name="Rovná spojnica 40">
          <a:extLst>
            <a:ext uri="{FF2B5EF4-FFF2-40B4-BE49-F238E27FC236}">
              <a16:creationId xmlns:a16="http://schemas.microsoft.com/office/drawing/2014/main" id="{D2C21936-8818-4C66-919E-04F24C84668E}"/>
            </a:ext>
          </a:extLst>
        </xdr:cNvPr>
        <xdr:cNvCxnSpPr/>
      </xdr:nvCxnSpPr>
      <xdr:spPr>
        <a:xfrm flipV="1">
          <a:off x="3402997" y="2438751"/>
          <a:ext cx="0" cy="2999717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42" name="Rovná spojnica 41">
          <a:extLst>
            <a:ext uri="{FF2B5EF4-FFF2-40B4-BE49-F238E27FC236}">
              <a16:creationId xmlns:a16="http://schemas.microsoft.com/office/drawing/2014/main" id="{566F9514-5C57-431D-88BE-C02F724D0AD6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43" name="Rovná spojnica 42">
          <a:extLst>
            <a:ext uri="{FF2B5EF4-FFF2-40B4-BE49-F238E27FC236}">
              <a16:creationId xmlns:a16="http://schemas.microsoft.com/office/drawing/2014/main" id="{A0D633A3-1435-4251-824F-7BF6D580A8BB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32</xdr:row>
      <xdr:rowOff>164123</xdr:rowOff>
    </xdr:to>
    <xdr:cxnSp macro="">
      <xdr:nvCxnSpPr>
        <xdr:cNvPr id="44" name="Rovná spojnica 43">
          <a:extLst>
            <a:ext uri="{FF2B5EF4-FFF2-40B4-BE49-F238E27FC236}">
              <a16:creationId xmlns:a16="http://schemas.microsoft.com/office/drawing/2014/main" id="{592D11CB-33B2-4D0B-87E3-9E91C86F2566}"/>
            </a:ext>
          </a:extLst>
        </xdr:cNvPr>
        <xdr:cNvCxnSpPr/>
      </xdr:nvCxnSpPr>
      <xdr:spPr>
        <a:xfrm flipV="1">
          <a:off x="3249031" y="2560180"/>
          <a:ext cx="0" cy="4185718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843603</xdr:colOff>
      <xdr:row>13</xdr:row>
      <xdr:rowOff>179473</xdr:rowOff>
    </xdr:from>
    <xdr:to>
      <xdr:col>4</xdr:col>
      <xdr:colOff>436684</xdr:colOff>
      <xdr:row>13</xdr:row>
      <xdr:rowOff>179473</xdr:rowOff>
    </xdr:to>
    <xdr:cxnSp macro="">
      <xdr:nvCxnSpPr>
        <xdr:cNvPr id="48" name="Rovná spojnica 47">
          <a:extLst>
            <a:ext uri="{FF2B5EF4-FFF2-40B4-BE49-F238E27FC236}">
              <a16:creationId xmlns:a16="http://schemas.microsoft.com/office/drawing/2014/main" id="{5876DFCE-6EF9-429D-A5EB-FD7F30B2C22F}"/>
            </a:ext>
          </a:extLst>
        </xdr:cNvPr>
        <xdr:cNvCxnSpPr/>
      </xdr:nvCxnSpPr>
      <xdr:spPr>
        <a:xfrm>
          <a:off x="2139003" y="2779798"/>
          <a:ext cx="144093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858097</xdr:colOff>
      <xdr:row>13</xdr:row>
      <xdr:rowOff>49627</xdr:rowOff>
    </xdr:from>
    <xdr:to>
      <xdr:col>4</xdr:col>
      <xdr:colOff>635977</xdr:colOff>
      <xdr:row>13</xdr:row>
      <xdr:rowOff>49627</xdr:rowOff>
    </xdr:to>
    <xdr:cxnSp macro="">
      <xdr:nvCxnSpPr>
        <xdr:cNvPr id="49" name="Rovná spojnica 48">
          <a:extLst>
            <a:ext uri="{FF2B5EF4-FFF2-40B4-BE49-F238E27FC236}">
              <a16:creationId xmlns:a16="http://schemas.microsoft.com/office/drawing/2014/main" id="{DBAB76F3-8C2A-4DCB-806D-79AFADF0E5D3}"/>
            </a:ext>
          </a:extLst>
        </xdr:cNvPr>
        <xdr:cNvCxnSpPr/>
      </xdr:nvCxnSpPr>
      <xdr:spPr>
        <a:xfrm>
          <a:off x="3077422" y="2649952"/>
          <a:ext cx="701805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13</xdr:row>
      <xdr:rowOff>167169</xdr:rowOff>
    </xdr:from>
    <xdr:to>
      <xdr:col>4</xdr:col>
      <xdr:colOff>429820</xdr:colOff>
      <xdr:row>20</xdr:row>
      <xdr:rowOff>97048</xdr:rowOff>
    </xdr:to>
    <xdr:cxnSp macro="">
      <xdr:nvCxnSpPr>
        <xdr:cNvPr id="50" name="Rovná spojnica 49">
          <a:extLst>
            <a:ext uri="{FF2B5EF4-FFF2-40B4-BE49-F238E27FC236}">
              <a16:creationId xmlns:a16="http://schemas.microsoft.com/office/drawing/2014/main" id="{DF91905F-4EA8-4805-8A8D-E0706402F115}"/>
            </a:ext>
          </a:extLst>
        </xdr:cNvPr>
        <xdr:cNvCxnSpPr/>
      </xdr:nvCxnSpPr>
      <xdr:spPr>
        <a:xfrm flipV="1">
          <a:off x="3574867" y="2755094"/>
          <a:ext cx="0" cy="1389180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636964</xdr:colOff>
      <xdr:row>13</xdr:row>
      <xdr:rowOff>40468</xdr:rowOff>
    </xdr:from>
    <xdr:to>
      <xdr:col>4</xdr:col>
      <xdr:colOff>636964</xdr:colOff>
      <xdr:row>14</xdr:row>
      <xdr:rowOff>90854</xdr:rowOff>
    </xdr:to>
    <xdr:cxnSp macro="">
      <xdr:nvCxnSpPr>
        <xdr:cNvPr id="51" name="Rovná spojnica 50">
          <a:extLst>
            <a:ext uri="{FF2B5EF4-FFF2-40B4-BE49-F238E27FC236}">
              <a16:creationId xmlns:a16="http://schemas.microsoft.com/office/drawing/2014/main" id="{5F247DD5-6C1E-42F4-91B6-352AFC6C8DDE}"/>
            </a:ext>
          </a:extLst>
        </xdr:cNvPr>
        <xdr:cNvCxnSpPr/>
      </xdr:nvCxnSpPr>
      <xdr:spPr>
        <a:xfrm flipV="1">
          <a:off x="3780214" y="2640793"/>
          <a:ext cx="0" cy="25993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629801</xdr:colOff>
      <xdr:row>14</xdr:row>
      <xdr:rowOff>82837</xdr:rowOff>
    </xdr:from>
    <xdr:to>
      <xdr:col>5</xdr:col>
      <xdr:colOff>142202</xdr:colOff>
      <xdr:row>14</xdr:row>
      <xdr:rowOff>82837</xdr:rowOff>
    </xdr:to>
    <xdr:cxnSp macro="">
      <xdr:nvCxnSpPr>
        <xdr:cNvPr id="52" name="Rovná spojovacia šípka 51">
          <a:extLst>
            <a:ext uri="{FF2B5EF4-FFF2-40B4-BE49-F238E27FC236}">
              <a16:creationId xmlns:a16="http://schemas.microsoft.com/office/drawing/2014/main" id="{7AC63D1B-3A75-44B6-A5E5-330FAA75C2B4}"/>
            </a:ext>
          </a:extLst>
        </xdr:cNvPr>
        <xdr:cNvCxnSpPr/>
      </xdr:nvCxnSpPr>
      <xdr:spPr>
        <a:xfrm>
          <a:off x="3773051" y="2892712"/>
          <a:ext cx="226776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250060</xdr:colOff>
      <xdr:row>26</xdr:row>
      <xdr:rowOff>126763</xdr:rowOff>
    </xdr:from>
    <xdr:to>
      <xdr:col>5</xdr:col>
      <xdr:colOff>148478</xdr:colOff>
      <xdr:row>26</xdr:row>
      <xdr:rowOff>126763</xdr:rowOff>
    </xdr:to>
    <xdr:cxnSp macro="">
      <xdr:nvCxnSpPr>
        <xdr:cNvPr id="53" name="Rovná spojovacia šípka 52">
          <a:extLst>
            <a:ext uri="{FF2B5EF4-FFF2-40B4-BE49-F238E27FC236}">
              <a16:creationId xmlns:a16="http://schemas.microsoft.com/office/drawing/2014/main" id="{C205FD53-839A-42F7-BA69-6863B7F148F8}"/>
            </a:ext>
          </a:extLst>
        </xdr:cNvPr>
        <xdr:cNvCxnSpPr/>
      </xdr:nvCxnSpPr>
      <xdr:spPr>
        <a:xfrm>
          <a:off x="3393310" y="5241688"/>
          <a:ext cx="61279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350226</xdr:colOff>
      <xdr:row>9</xdr:row>
      <xdr:rowOff>104042</xdr:rowOff>
    </xdr:from>
    <xdr:to>
      <xdr:col>7</xdr:col>
      <xdr:colOff>490825</xdr:colOff>
      <xdr:row>38</xdr:row>
      <xdr:rowOff>27842</xdr:rowOff>
    </xdr:to>
    <xdr:pic>
      <xdr:nvPicPr>
        <xdr:cNvPr id="57" name="Obrázok 56">
          <a:extLst>
            <a:ext uri="{FF2B5EF4-FFF2-40B4-BE49-F238E27FC236}">
              <a16:creationId xmlns:a16="http://schemas.microsoft.com/office/drawing/2014/main" id="{15C5AED2-75CD-D92A-B321-0B60453CA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1514" y="1891811"/>
          <a:ext cx="2631753" cy="6085743"/>
        </a:xfrm>
        <a:prstGeom prst="rect">
          <a:avLst/>
        </a:prstGeom>
      </xdr:spPr>
    </xdr:pic>
    <xdr:clientData/>
  </xdr:twoCellAnchor>
  <xdr:twoCellAnchor editAs="oneCell">
    <xdr:from>
      <xdr:col>7</xdr:col>
      <xdr:colOff>512065</xdr:colOff>
      <xdr:row>21</xdr:row>
      <xdr:rowOff>19050</xdr:rowOff>
    </xdr:from>
    <xdr:to>
      <xdr:col>7</xdr:col>
      <xdr:colOff>3121270</xdr:colOff>
      <xdr:row>42</xdr:row>
      <xdr:rowOff>55976</xdr:rowOff>
    </xdr:to>
    <xdr:pic>
      <xdr:nvPicPr>
        <xdr:cNvPr id="64" name="Obrázok 63">
          <a:extLst>
            <a:ext uri="{FF2B5EF4-FFF2-40B4-BE49-F238E27FC236}">
              <a16:creationId xmlns:a16="http://schemas.microsoft.com/office/drawing/2014/main" id="{AA090E58-4756-6FCC-F9C2-4D526552B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5240" y="4295775"/>
          <a:ext cx="2609205" cy="4437476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123824</xdr:colOff>
      <xdr:row>1</xdr:row>
      <xdr:rowOff>123825</xdr:rowOff>
    </xdr:from>
    <xdr:to>
      <xdr:col>14</xdr:col>
      <xdr:colOff>1061686</xdr:colOff>
      <xdr:row>12</xdr:row>
      <xdr:rowOff>201975</xdr:rowOff>
    </xdr:to>
    <xdr:pic>
      <xdr:nvPicPr>
        <xdr:cNvPr id="66" name="Obrázok 65">
          <a:extLst>
            <a:ext uri="{FF2B5EF4-FFF2-40B4-BE49-F238E27FC236}">
              <a16:creationId xmlns:a16="http://schemas.microsoft.com/office/drawing/2014/main" id="{84CA6E90-9FE7-5D7A-23F2-B32A301BD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1224" y="209550"/>
          <a:ext cx="4366862" cy="2383200"/>
        </a:xfrm>
        <a:prstGeom prst="rect">
          <a:avLst/>
        </a:prstGeom>
      </xdr:spPr>
    </xdr:pic>
    <xdr:clientData/>
  </xdr:twoCellAnchor>
  <xdr:twoCellAnchor editAs="oneCell">
    <xdr:from>
      <xdr:col>7</xdr:col>
      <xdr:colOff>554395</xdr:colOff>
      <xdr:row>57</xdr:row>
      <xdr:rowOff>66675</xdr:rowOff>
    </xdr:from>
    <xdr:to>
      <xdr:col>12</xdr:col>
      <xdr:colOff>434133</xdr:colOff>
      <xdr:row>67</xdr:row>
      <xdr:rowOff>50926</xdr:rowOff>
    </xdr:to>
    <xdr:pic>
      <xdr:nvPicPr>
        <xdr:cNvPr id="72" name="Obrázok 71">
          <a:extLst>
            <a:ext uri="{FF2B5EF4-FFF2-40B4-BE49-F238E27FC236}">
              <a16:creationId xmlns:a16="http://schemas.microsoft.com/office/drawing/2014/main" id="{2AE79235-6B82-468D-89A2-17A8C2C5A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7570" y="11887200"/>
          <a:ext cx="8728463" cy="2079751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619127</xdr:colOff>
      <xdr:row>60</xdr:row>
      <xdr:rowOff>195026</xdr:rowOff>
    </xdr:from>
    <xdr:to>
      <xdr:col>6</xdr:col>
      <xdr:colOff>1971676</xdr:colOff>
      <xdr:row>66</xdr:row>
      <xdr:rowOff>66673</xdr:rowOff>
    </xdr:to>
    <xdr:pic>
      <xdr:nvPicPr>
        <xdr:cNvPr id="79" name="Grafický objekt 78">
          <a:extLst>
            <a:ext uri="{FF2B5EF4-FFF2-40B4-BE49-F238E27FC236}">
              <a16:creationId xmlns:a16="http://schemas.microsoft.com/office/drawing/2014/main" id="{7B2E9FE9-E113-F66B-C444-5FAB3EC5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762377" y="12644201"/>
          <a:ext cx="2486024" cy="1128947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60</xdr:row>
      <xdr:rowOff>97845</xdr:rowOff>
    </xdr:from>
    <xdr:to>
      <xdr:col>4</xdr:col>
      <xdr:colOff>55316</xdr:colOff>
      <xdr:row>67</xdr:row>
      <xdr:rowOff>1</xdr:rowOff>
    </xdr:to>
    <xdr:pic>
      <xdr:nvPicPr>
        <xdr:cNvPr id="81" name="Obrázok 80">
          <a:extLst>
            <a:ext uri="{FF2B5EF4-FFF2-40B4-BE49-F238E27FC236}">
              <a16:creationId xmlns:a16="http://schemas.microsoft.com/office/drawing/2014/main" id="{C91E295B-BBC3-69F2-569B-2DF02F57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12547020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7</xdr:col>
      <xdr:colOff>714040</xdr:colOff>
      <xdr:row>43</xdr:row>
      <xdr:rowOff>123825</xdr:rowOff>
    </xdr:from>
    <xdr:to>
      <xdr:col>14</xdr:col>
      <xdr:colOff>224583</xdr:colOff>
      <xdr:row>55</xdr:row>
      <xdr:rowOff>9525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779058BE-AA3C-4660-8A82-79D7A6A08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67215" y="9010650"/>
          <a:ext cx="10073768" cy="2400300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390526</xdr:colOff>
      <xdr:row>45</xdr:row>
      <xdr:rowOff>204551</xdr:rowOff>
    </xdr:from>
    <xdr:to>
      <xdr:col>6</xdr:col>
      <xdr:colOff>1743075</xdr:colOff>
      <xdr:row>51</xdr:row>
      <xdr:rowOff>76198</xdr:rowOff>
    </xdr:to>
    <xdr:pic>
      <xdr:nvPicPr>
        <xdr:cNvPr id="24" name="Grafický objekt 23">
          <a:extLst>
            <a:ext uri="{FF2B5EF4-FFF2-40B4-BE49-F238E27FC236}">
              <a16:creationId xmlns:a16="http://schemas.microsoft.com/office/drawing/2014/main" id="{51A473FE-D12C-4D37-8071-D81B153F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533776" y="9510476"/>
          <a:ext cx="2486024" cy="1128947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45</xdr:row>
      <xdr:rowOff>202620</xdr:rowOff>
    </xdr:from>
    <xdr:to>
      <xdr:col>3</xdr:col>
      <xdr:colOff>579190</xdr:colOff>
      <xdr:row>52</xdr:row>
      <xdr:rowOff>104776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99F9700-F7F4-4975-A8DA-760822A5A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508545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14</xdr:col>
      <xdr:colOff>1114426</xdr:colOff>
      <xdr:row>18</xdr:row>
      <xdr:rowOff>76199</xdr:rowOff>
    </xdr:from>
    <xdr:to>
      <xdr:col>15</xdr:col>
      <xdr:colOff>847726</xdr:colOff>
      <xdr:row>24</xdr:row>
      <xdr:rowOff>95249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1A03C164-612C-FB03-D4C4-BAA456B6F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0826" y="3724274"/>
          <a:ext cx="1276350" cy="1276350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171449</xdr:colOff>
      <xdr:row>31</xdr:row>
      <xdr:rowOff>9525</xdr:rowOff>
    </xdr:from>
    <xdr:to>
      <xdr:col>16</xdr:col>
      <xdr:colOff>19050</xdr:colOff>
      <xdr:row>42</xdr:row>
      <xdr:rowOff>19051</xdr:rowOff>
    </xdr:to>
    <xdr:pic>
      <xdr:nvPicPr>
        <xdr:cNvPr id="37" name="Obrázok 36">
          <a:extLst>
            <a:ext uri="{FF2B5EF4-FFF2-40B4-BE49-F238E27FC236}">
              <a16:creationId xmlns:a16="http://schemas.microsoft.com/office/drawing/2014/main" id="{4D3B3F9D-9CB7-927A-AEC7-4F7B6E057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14" t="25687" r="25264" b="9342"/>
        <a:stretch/>
      </xdr:blipFill>
      <xdr:spPr>
        <a:xfrm>
          <a:off x="16916399" y="6381750"/>
          <a:ext cx="3105151" cy="2314576"/>
        </a:xfrm>
        <a:prstGeom prst="rect">
          <a:avLst/>
        </a:prstGeom>
      </xdr:spPr>
    </xdr:pic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E64307A-9452-4E1B-85F0-5AFF6BE5D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490108" y="388610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24230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D9B5F00-B9AB-440A-A4D2-1289BD3A7A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2985921" y="380851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7ACBB96-6C14-4A7E-B19F-2917A859F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F724E9E1-DACC-45F4-81C0-384D5E5DA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146D-EAB4-4434-8C2E-30467F4A93FF}">
  <dimension ref="B1:AM46"/>
  <sheetViews>
    <sheetView showGridLines="0" tabSelected="1" zoomScaleNormal="100" workbookViewId="0">
      <selection activeCell="H13" sqref="H13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51.2851562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44">
        <v>2000</v>
      </c>
      <c r="E3" s="9"/>
    </row>
    <row r="4" spans="2:39" ht="16.5" customHeight="1" thickBot="1" x14ac:dyDescent="0.25">
      <c r="B4" s="16" t="s">
        <v>0</v>
      </c>
      <c r="C4" s="17" t="s">
        <v>1</v>
      </c>
      <c r="D4" s="45"/>
      <c r="E4" s="9"/>
      <c r="AG4" s="10" t="s">
        <v>2</v>
      </c>
      <c r="AI4" s="11" t="s">
        <v>3</v>
      </c>
      <c r="AK4" s="12" t="s">
        <v>4</v>
      </c>
      <c r="AL4" s="12" t="s">
        <v>5</v>
      </c>
      <c r="AM4" s="13">
        <f>(D3-(AG6*D5))/(D5-1)*-1</f>
        <v>2.8888888888888888</v>
      </c>
    </row>
    <row r="5" spans="2:39" ht="16.5" customHeight="1" thickBot="1" x14ac:dyDescent="0.25">
      <c r="B5" s="18" t="s">
        <v>6</v>
      </c>
      <c r="C5" s="19" t="s">
        <v>7</v>
      </c>
      <c r="D5" s="46">
        <v>19</v>
      </c>
      <c r="E5" s="9"/>
      <c r="AG5" s="14" t="s">
        <v>8</v>
      </c>
      <c r="AI5" s="6">
        <f>AG6</f>
        <v>108</v>
      </c>
    </row>
    <row r="6" spans="2:39" ht="16.5" customHeight="1" thickBot="1" x14ac:dyDescent="0.3">
      <c r="B6" s="15"/>
      <c r="C6" s="15"/>
      <c r="D6" s="47"/>
      <c r="E6" s="9"/>
      <c r="AG6" s="14">
        <v>108</v>
      </c>
      <c r="AI6" s="8">
        <f t="shared" ref="AI6:AI31" si="0">(B14*$AG$6)-(B13*$AM$4)</f>
        <v>213.11111111111111</v>
      </c>
    </row>
    <row r="7" spans="2:39" ht="16.5" customHeight="1" thickTop="1" x14ac:dyDescent="0.2">
      <c r="B7" s="9"/>
      <c r="C7" s="9"/>
      <c r="D7" s="9"/>
      <c r="E7" s="9"/>
      <c r="AG7" s="14" t="s">
        <v>9</v>
      </c>
      <c r="AI7" s="8">
        <f t="shared" si="0"/>
        <v>318.22222222222223</v>
      </c>
    </row>
    <row r="8" spans="2:39" ht="16.5" customHeight="1" x14ac:dyDescent="0.2">
      <c r="AG8" s="14">
        <v>28.7</v>
      </c>
      <c r="AI8" s="8">
        <f t="shared" si="0"/>
        <v>423.33333333333331</v>
      </c>
    </row>
    <row r="9" spans="2:39" ht="16.5" customHeight="1" thickBot="1" x14ac:dyDescent="0.25">
      <c r="AG9" s="14" t="s">
        <v>10</v>
      </c>
      <c r="AI9" s="8">
        <f t="shared" si="0"/>
        <v>528.44444444444446</v>
      </c>
    </row>
    <row r="10" spans="2:39" ht="16.5" customHeight="1" x14ac:dyDescent="0.2">
      <c r="C10" s="48" t="s">
        <v>11</v>
      </c>
      <c r="D10" s="49"/>
      <c r="E10" s="2"/>
      <c r="AG10" s="14">
        <v>50.6</v>
      </c>
      <c r="AI10" s="8">
        <f t="shared" si="0"/>
        <v>633.55555555555554</v>
      </c>
    </row>
    <row r="11" spans="2:39" ht="16.5" customHeight="1" thickBot="1" x14ac:dyDescent="0.25">
      <c r="C11" s="50"/>
      <c r="D11" s="51"/>
      <c r="E11" s="2"/>
      <c r="AG11" s="14" t="s">
        <v>12</v>
      </c>
      <c r="AI11" s="8">
        <f t="shared" si="0"/>
        <v>738.66666666666663</v>
      </c>
    </row>
    <row r="12" spans="2:39" ht="16.5" customHeight="1" thickBot="1" x14ac:dyDescent="0.25">
      <c r="B12" s="3" t="s">
        <v>13</v>
      </c>
      <c r="C12" s="4" t="s">
        <v>14</v>
      </c>
      <c r="D12" s="4" t="s">
        <v>15</v>
      </c>
      <c r="E12" s="2"/>
      <c r="AG12" s="14">
        <v>22</v>
      </c>
      <c r="AI12" s="8">
        <f t="shared" si="0"/>
        <v>843.77777777777783</v>
      </c>
    </row>
    <row r="13" spans="2:39" ht="16.5" customHeight="1" x14ac:dyDescent="0.2">
      <c r="B13" s="5">
        <v>1</v>
      </c>
      <c r="C13" s="6">
        <f>$AG$8</f>
        <v>28.7</v>
      </c>
      <c r="D13" s="6">
        <f t="shared" ref="D13:D39" si="1">C13+$AG$10</f>
        <v>79.3</v>
      </c>
      <c r="E13" s="2"/>
      <c r="AI13" s="8">
        <f t="shared" si="0"/>
        <v>948.88888888888891</v>
      </c>
    </row>
    <row r="14" spans="2:39" ht="16.5" customHeight="1" x14ac:dyDescent="0.2">
      <c r="B14" s="7">
        <v>2</v>
      </c>
      <c r="C14" s="8">
        <f t="shared" ref="C14:C39" si="2">$AG$8+AI5-$AM$4</f>
        <v>133.8111111111111</v>
      </c>
      <c r="D14" s="8">
        <f t="shared" si="1"/>
        <v>184.4111111111111</v>
      </c>
      <c r="E14" s="2"/>
      <c r="AI14" s="8">
        <f t="shared" si="0"/>
        <v>1054</v>
      </c>
    </row>
    <row r="15" spans="2:39" ht="16.5" customHeight="1" x14ac:dyDescent="0.2">
      <c r="B15" s="7">
        <v>3</v>
      </c>
      <c r="C15" s="8">
        <f t="shared" si="2"/>
        <v>238.92222222222222</v>
      </c>
      <c r="D15" s="8">
        <f t="shared" si="1"/>
        <v>289.52222222222224</v>
      </c>
      <c r="E15" s="2"/>
      <c r="F15" s="20">
        <f>D14</f>
        <v>184.4111111111111</v>
      </c>
      <c r="AI15" s="8">
        <f t="shared" si="0"/>
        <v>1159.1111111111111</v>
      </c>
    </row>
    <row r="16" spans="2:39" ht="16.5" customHeight="1" thickBot="1" x14ac:dyDescent="0.25">
      <c r="B16" s="7">
        <v>4</v>
      </c>
      <c r="C16" s="8">
        <f t="shared" si="2"/>
        <v>344.0333333333333</v>
      </c>
      <c r="D16" s="8">
        <f t="shared" si="1"/>
        <v>394.63333333333333</v>
      </c>
      <c r="E16" s="2"/>
      <c r="Q16" s="25"/>
      <c r="AI16" s="8">
        <f t="shared" si="0"/>
        <v>1264.2222222222222</v>
      </c>
    </row>
    <row r="17" spans="2:35" ht="16.5" customHeight="1" thickBot="1" x14ac:dyDescent="0.25">
      <c r="B17" s="7">
        <v>5</v>
      </c>
      <c r="C17" s="8">
        <f t="shared" si="2"/>
        <v>449.14444444444439</v>
      </c>
      <c r="D17" s="8">
        <f t="shared" si="1"/>
        <v>499.74444444444441</v>
      </c>
      <c r="E17" s="2"/>
      <c r="F17" s="2"/>
      <c r="L17" s="35" t="s">
        <v>16</v>
      </c>
      <c r="M17" s="36"/>
      <c r="N17" s="29"/>
      <c r="O17" s="35" t="s">
        <v>16</v>
      </c>
      <c r="P17" s="36"/>
      <c r="AI17" s="8">
        <f t="shared" si="0"/>
        <v>1369.3333333333333</v>
      </c>
    </row>
    <row r="18" spans="2:35" ht="16.5" customHeight="1" thickBot="1" x14ac:dyDescent="0.25">
      <c r="B18" s="7">
        <v>6</v>
      </c>
      <c r="C18" s="8">
        <f t="shared" si="2"/>
        <v>554.25555555555559</v>
      </c>
      <c r="D18" s="8">
        <f t="shared" si="1"/>
        <v>604.85555555555561</v>
      </c>
      <c r="E18" s="2"/>
      <c r="L18" s="24" t="s">
        <v>17</v>
      </c>
      <c r="M18" s="24" t="s">
        <v>18</v>
      </c>
      <c r="N18" s="29"/>
      <c r="O18" s="35" t="s">
        <v>26</v>
      </c>
      <c r="P18" s="36"/>
      <c r="AI18" s="8">
        <f t="shared" si="0"/>
        <v>1474.4444444444443</v>
      </c>
    </row>
    <row r="19" spans="2:35" ht="16.5" customHeight="1" x14ac:dyDescent="0.2">
      <c r="B19" s="7">
        <v>7</v>
      </c>
      <c r="C19" s="8">
        <f t="shared" si="2"/>
        <v>659.36666666666667</v>
      </c>
      <c r="D19" s="8">
        <f t="shared" si="1"/>
        <v>709.9666666666667</v>
      </c>
      <c r="E19" s="2"/>
      <c r="L19" s="30"/>
      <c r="M19" s="31"/>
      <c r="N19" s="29"/>
      <c r="O19" s="32"/>
      <c r="P19" s="31"/>
      <c r="AI19" s="8">
        <f t="shared" si="0"/>
        <v>1579.5555555555557</v>
      </c>
    </row>
    <row r="20" spans="2:35" ht="16.5" customHeight="1" x14ac:dyDescent="0.2">
      <c r="B20" s="7">
        <v>8</v>
      </c>
      <c r="C20" s="8">
        <f t="shared" si="2"/>
        <v>764.47777777777776</v>
      </c>
      <c r="D20" s="8">
        <f t="shared" si="1"/>
        <v>815.07777777777778</v>
      </c>
      <c r="E20" s="2"/>
      <c r="L20" s="33"/>
      <c r="M20" s="31"/>
      <c r="N20" s="29"/>
      <c r="O20" s="32"/>
      <c r="P20" s="31"/>
      <c r="AI20" s="8">
        <f t="shared" si="0"/>
        <v>1684.6666666666667</v>
      </c>
    </row>
    <row r="21" spans="2:35" ht="16.5" customHeight="1" x14ac:dyDescent="0.2">
      <c r="B21" s="7">
        <v>9</v>
      </c>
      <c r="C21" s="8">
        <f t="shared" si="2"/>
        <v>869.58888888888896</v>
      </c>
      <c r="D21" s="8">
        <f t="shared" si="1"/>
        <v>920.18888888888898</v>
      </c>
      <c r="E21" s="2"/>
      <c r="F21" s="22">
        <f>C14</f>
        <v>133.8111111111111</v>
      </c>
      <c r="L21" s="33"/>
      <c r="M21" s="31"/>
      <c r="N21" s="29"/>
      <c r="O21" s="32"/>
      <c r="P21" s="31"/>
      <c r="AI21" s="8">
        <f t="shared" si="0"/>
        <v>1789.7777777777778</v>
      </c>
    </row>
    <row r="22" spans="2:35" ht="16.5" customHeight="1" x14ac:dyDescent="0.2">
      <c r="B22" s="7">
        <v>10</v>
      </c>
      <c r="C22" s="8">
        <f t="shared" si="2"/>
        <v>974.7</v>
      </c>
      <c r="D22" s="8">
        <f t="shared" si="1"/>
        <v>1025.3</v>
      </c>
      <c r="L22" s="33"/>
      <c r="M22" s="31"/>
      <c r="N22" s="29"/>
      <c r="O22" s="32"/>
      <c r="P22" s="31"/>
      <c r="AI22" s="8">
        <f t="shared" si="0"/>
        <v>1894.8888888888889</v>
      </c>
    </row>
    <row r="23" spans="2:35" ht="16.5" customHeight="1" x14ac:dyDescent="0.2">
      <c r="B23" s="7">
        <v>11</v>
      </c>
      <c r="C23" s="8">
        <f t="shared" si="2"/>
        <v>1079.8111111111111</v>
      </c>
      <c r="D23" s="8">
        <f t="shared" si="1"/>
        <v>1130.411111111111</v>
      </c>
      <c r="L23" s="33"/>
      <c r="M23" s="31"/>
      <c r="N23" s="29"/>
      <c r="O23" s="32"/>
      <c r="P23" s="31"/>
      <c r="AI23" s="8">
        <f t="shared" si="0"/>
        <v>2000</v>
      </c>
    </row>
    <row r="24" spans="2:35" ht="16.5" customHeight="1" x14ac:dyDescent="0.2">
      <c r="B24" s="7">
        <v>12</v>
      </c>
      <c r="C24" s="8">
        <f t="shared" si="2"/>
        <v>1184.9222222222222</v>
      </c>
      <c r="D24" s="8">
        <f t="shared" si="1"/>
        <v>1235.5222222222221</v>
      </c>
      <c r="L24" s="33"/>
      <c r="M24" s="31"/>
      <c r="N24" s="29"/>
      <c r="O24" s="32"/>
      <c r="P24" s="31"/>
      <c r="AI24" s="8">
        <f t="shared" si="0"/>
        <v>2105.1111111111113</v>
      </c>
    </row>
    <row r="25" spans="2:35" ht="16.5" customHeight="1" thickBot="1" x14ac:dyDescent="0.25">
      <c r="B25" s="7">
        <v>13</v>
      </c>
      <c r="C25" s="8">
        <f t="shared" si="2"/>
        <v>1290.0333333333333</v>
      </c>
      <c r="D25" s="8">
        <f t="shared" si="1"/>
        <v>1340.6333333333332</v>
      </c>
      <c r="L25" s="34"/>
      <c r="M25" s="31"/>
      <c r="N25" s="29"/>
      <c r="O25" s="32"/>
      <c r="P25" s="31"/>
      <c r="Q25" s="29"/>
      <c r="AI25" s="8">
        <f t="shared" si="0"/>
        <v>2210.2222222222222</v>
      </c>
    </row>
    <row r="26" spans="2:35" ht="16.5" customHeight="1" thickBot="1" x14ac:dyDescent="0.25">
      <c r="B26" s="7">
        <v>14</v>
      </c>
      <c r="C26" s="8">
        <f t="shared" si="2"/>
        <v>1395.1444444444444</v>
      </c>
      <c r="D26" s="8">
        <f t="shared" si="1"/>
        <v>1445.7444444444443</v>
      </c>
      <c r="L26" s="35" t="s">
        <v>19</v>
      </c>
      <c r="M26" s="36"/>
      <c r="N26" s="29"/>
      <c r="O26" s="35" t="s">
        <v>20</v>
      </c>
      <c r="P26" s="36"/>
      <c r="Q26" s="29"/>
      <c r="AI26" s="8">
        <f t="shared" si="0"/>
        <v>2315.3333333333335</v>
      </c>
    </row>
    <row r="27" spans="2:35" ht="16.5" customHeight="1" thickBot="1" x14ac:dyDescent="0.25">
      <c r="B27" s="7">
        <v>15</v>
      </c>
      <c r="C27" s="8">
        <f t="shared" si="2"/>
        <v>1500.2555555555555</v>
      </c>
      <c r="D27" s="8">
        <f t="shared" si="1"/>
        <v>1550.8555555555554</v>
      </c>
      <c r="F27" s="23">
        <f>D13</f>
        <v>79.3</v>
      </c>
      <c r="L27" s="35" t="str">
        <f>D3&amp; "mm"</f>
        <v>2000mm</v>
      </c>
      <c r="M27" s="36"/>
      <c r="N27" s="29"/>
      <c r="O27" s="35" t="str">
        <f>D5&amp; "ks"</f>
        <v>19ks</v>
      </c>
      <c r="P27" s="36"/>
      <c r="AI27" s="8">
        <f t="shared" si="0"/>
        <v>2420.4444444444443</v>
      </c>
    </row>
    <row r="28" spans="2:35" ht="16.5" customHeight="1" x14ac:dyDescent="0.2">
      <c r="B28" s="7">
        <v>16</v>
      </c>
      <c r="C28" s="8">
        <f t="shared" si="2"/>
        <v>1605.3666666666668</v>
      </c>
      <c r="D28" s="8">
        <f t="shared" si="1"/>
        <v>1655.9666666666667</v>
      </c>
      <c r="AI28" s="8">
        <f t="shared" si="0"/>
        <v>2525.5555555555557</v>
      </c>
    </row>
    <row r="29" spans="2:35" ht="16.5" customHeight="1" x14ac:dyDescent="0.2">
      <c r="B29" s="7">
        <v>17</v>
      </c>
      <c r="C29" s="8">
        <f t="shared" si="2"/>
        <v>1710.4777777777779</v>
      </c>
      <c r="D29" s="8">
        <f t="shared" si="1"/>
        <v>1761.0777777777778</v>
      </c>
      <c r="AI29" s="8">
        <f t="shared" si="0"/>
        <v>2630.6666666666665</v>
      </c>
    </row>
    <row r="30" spans="2:35" ht="16.5" customHeight="1" x14ac:dyDescent="0.2">
      <c r="B30" s="7">
        <v>18</v>
      </c>
      <c r="C30" s="8">
        <f t="shared" si="2"/>
        <v>1815.588888888889</v>
      </c>
      <c r="D30" s="8">
        <f t="shared" si="1"/>
        <v>1866.1888888888889</v>
      </c>
      <c r="AI30" s="8">
        <f t="shared" si="0"/>
        <v>2735.7777777777778</v>
      </c>
    </row>
    <row r="31" spans="2:35" ht="16.5" customHeight="1" thickBot="1" x14ac:dyDescent="0.25">
      <c r="B31" s="7">
        <v>19</v>
      </c>
      <c r="C31" s="8">
        <f t="shared" si="2"/>
        <v>1920.7</v>
      </c>
      <c r="D31" s="8">
        <f t="shared" si="1"/>
        <v>1971.3</v>
      </c>
      <c r="I31" s="21"/>
      <c r="AI31" s="8">
        <f t="shared" si="0"/>
        <v>2840.8888888888887</v>
      </c>
    </row>
    <row r="32" spans="2:35" ht="16.5" customHeight="1" thickBot="1" x14ac:dyDescent="0.25">
      <c r="B32" s="7">
        <v>20</v>
      </c>
      <c r="C32" s="8">
        <f t="shared" si="2"/>
        <v>2025.8111111111111</v>
      </c>
      <c r="D32" s="8">
        <f t="shared" si="1"/>
        <v>2076.411111111111</v>
      </c>
      <c r="L32" s="35" t="s">
        <v>16</v>
      </c>
      <c r="M32" s="36"/>
    </row>
    <row r="33" spans="2:17" ht="16.5" customHeight="1" thickBot="1" x14ac:dyDescent="0.25">
      <c r="B33" s="7">
        <v>21</v>
      </c>
      <c r="C33" s="8">
        <f t="shared" si="2"/>
        <v>2130.9222222222224</v>
      </c>
      <c r="D33" s="8">
        <f t="shared" si="1"/>
        <v>2181.5222222222224</v>
      </c>
      <c r="F33" s="23">
        <f>C13</f>
        <v>28.7</v>
      </c>
      <c r="L33" s="24" t="s">
        <v>21</v>
      </c>
      <c r="M33" s="24" t="s">
        <v>22</v>
      </c>
    </row>
    <row r="34" spans="2:17" ht="16.5" customHeight="1" thickBot="1" x14ac:dyDescent="0.25">
      <c r="B34" s="7">
        <v>22</v>
      </c>
      <c r="C34" s="8">
        <f t="shared" si="2"/>
        <v>2236.0333333333333</v>
      </c>
      <c r="D34" s="8">
        <f t="shared" si="1"/>
        <v>2286.6333333333332</v>
      </c>
      <c r="L34" s="24" t="s">
        <v>23</v>
      </c>
      <c r="M34" s="24" t="s">
        <v>24</v>
      </c>
    </row>
    <row r="35" spans="2:17" ht="16.5" customHeight="1" thickTop="1" x14ac:dyDescent="0.2">
      <c r="B35" s="7">
        <v>23</v>
      </c>
      <c r="C35" s="8">
        <f t="shared" si="2"/>
        <v>2341.1444444444446</v>
      </c>
      <c r="D35" s="8">
        <f t="shared" si="1"/>
        <v>2391.7444444444445</v>
      </c>
      <c r="I35" s="52">
        <f>AM4</f>
        <v>2.8888888888888888</v>
      </c>
      <c r="L35" s="27"/>
      <c r="M35" s="26"/>
    </row>
    <row r="36" spans="2:17" ht="16.5" customHeight="1" thickBot="1" x14ac:dyDescent="0.25">
      <c r="B36" s="7">
        <v>24</v>
      </c>
      <c r="C36" s="8">
        <f t="shared" si="2"/>
        <v>2446.2555555555555</v>
      </c>
      <c r="D36" s="8">
        <f t="shared" si="1"/>
        <v>2496.8555555555554</v>
      </c>
      <c r="I36" s="53"/>
      <c r="L36" s="27"/>
      <c r="M36" s="26"/>
    </row>
    <row r="37" spans="2:17" ht="16.5" customHeight="1" thickTop="1" x14ac:dyDescent="0.2">
      <c r="B37" s="7">
        <v>25</v>
      </c>
      <c r="C37" s="8">
        <f t="shared" si="2"/>
        <v>2551.3666666666668</v>
      </c>
      <c r="D37" s="8">
        <f t="shared" si="1"/>
        <v>2601.9666666666667</v>
      </c>
      <c r="L37" s="27"/>
      <c r="M37" s="26"/>
    </row>
    <row r="38" spans="2:17" ht="16.5" customHeight="1" x14ac:dyDescent="0.2">
      <c r="B38" s="7">
        <v>26</v>
      </c>
      <c r="C38" s="8">
        <f t="shared" si="2"/>
        <v>2656.4777777777776</v>
      </c>
      <c r="D38" s="8">
        <f t="shared" si="1"/>
        <v>2707.0777777777776</v>
      </c>
      <c r="I38" s="54" t="s">
        <v>25</v>
      </c>
      <c r="J38" s="55"/>
      <c r="L38" s="27"/>
      <c r="M38" s="26"/>
    </row>
    <row r="39" spans="2:17" ht="16.5" customHeight="1" x14ac:dyDescent="0.2">
      <c r="B39" s="7">
        <v>27</v>
      </c>
      <c r="C39" s="8">
        <f t="shared" si="2"/>
        <v>2761.588888888889</v>
      </c>
      <c r="D39" s="8">
        <f t="shared" si="1"/>
        <v>2812.1888888888889</v>
      </c>
      <c r="I39" s="38" t="str">
        <f>IF(I35&gt;=(AG12), "Prekročený maximálny počet lamiel!", "")</f>
        <v/>
      </c>
      <c r="J39" s="39"/>
      <c r="L39" s="27"/>
      <c r="M39" s="26"/>
    </row>
    <row r="40" spans="2:17" ht="16.5" customHeight="1" thickBot="1" x14ac:dyDescent="0.25">
      <c r="I40" s="40"/>
      <c r="J40" s="41"/>
      <c r="L40" s="28"/>
      <c r="M40" s="26"/>
    </row>
    <row r="41" spans="2:17" ht="16.5" customHeight="1" thickBot="1" x14ac:dyDescent="0.25">
      <c r="I41" s="40"/>
      <c r="J41" s="41"/>
      <c r="L41" s="35" t="s">
        <v>20</v>
      </c>
      <c r="M41" s="36"/>
    </row>
    <row r="42" spans="2:17" ht="16.5" customHeight="1" thickBot="1" x14ac:dyDescent="0.25">
      <c r="I42" s="42"/>
      <c r="J42" s="43"/>
      <c r="L42" s="35" t="str">
        <f>(D5*4)&amp; "ks"</f>
        <v>76ks</v>
      </c>
      <c r="M42" s="36"/>
    </row>
    <row r="45" spans="2:17" ht="16.5" customHeight="1" x14ac:dyDescent="0.2">
      <c r="N45" s="37"/>
      <c r="Q45" s="37"/>
    </row>
    <row r="46" spans="2:17" ht="16.5" customHeight="1" x14ac:dyDescent="0.2">
      <c r="N46" s="37"/>
      <c r="Q46" s="37"/>
    </row>
  </sheetData>
  <mergeCells count="18">
    <mergeCell ref="L17:M17"/>
    <mergeCell ref="L32:M32"/>
    <mergeCell ref="L41:M41"/>
    <mergeCell ref="L42:M42"/>
    <mergeCell ref="O17:P17"/>
    <mergeCell ref="O18:P18"/>
    <mergeCell ref="L26:M26"/>
    <mergeCell ref="O26:P26"/>
    <mergeCell ref="D3:D4"/>
    <mergeCell ref="D5:D6"/>
    <mergeCell ref="C10:D11"/>
    <mergeCell ref="I35:I36"/>
    <mergeCell ref="I38:J38"/>
    <mergeCell ref="L27:M27"/>
    <mergeCell ref="O27:P27"/>
    <mergeCell ref="Q45:Q46"/>
    <mergeCell ref="I39:J42"/>
    <mergeCell ref="N45:N46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LAF1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Juza</dc:creator>
  <cp:keywords/>
  <dc:description/>
  <cp:lastModifiedBy>Denis Danihel</cp:lastModifiedBy>
  <cp:revision/>
  <dcterms:created xsi:type="dcterms:W3CDTF">2023-06-06T09:21:51Z</dcterms:created>
  <dcterms:modified xsi:type="dcterms:W3CDTF">2024-07-12T05:59:16Z</dcterms:modified>
  <cp:category/>
  <cp:contentStatus/>
</cp:coreProperties>
</file>