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Users\denis.danihel\Desktop\tabulka SK\"/>
    </mc:Choice>
  </mc:AlternateContent>
  <xr:revisionPtr revIDLastSave="0" documentId="13_ncr:1_{A8350E31-24F2-456C-BCB5-872900DFEB42}" xr6:coauthVersionLast="47" xr6:coauthVersionMax="47" xr10:uidLastSave="{00000000-0000-0000-0000-000000000000}"/>
  <bookViews>
    <workbookView xWindow="-120" yWindow="-120" windowWidth="38640" windowHeight="21120" xr2:uid="{A55A0788-209D-4D9A-AA8E-D00B3C41A6E4}"/>
  </bookViews>
  <sheets>
    <sheet name="10016" sheetId="1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2" i="11" l="1"/>
  <c r="O27" i="11"/>
  <c r="L27" i="11"/>
  <c r="C13" i="11" l="1"/>
  <c r="F33" i="11" s="1"/>
  <c r="AI5" i="11"/>
  <c r="AM4" i="11"/>
  <c r="AI17" i="11" l="1"/>
  <c r="C26" i="11" s="1"/>
  <c r="D26" i="11" s="1"/>
  <c r="AM5" i="11"/>
  <c r="I35" i="11" s="1"/>
  <c r="I39" i="11" s="1"/>
  <c r="D13" i="11"/>
  <c r="F29" i="11" s="1"/>
  <c r="AI22" i="11"/>
  <c r="C31" i="11" s="1"/>
  <c r="D31" i="11" s="1"/>
  <c r="AI11" i="11"/>
  <c r="C20" i="11" s="1"/>
  <c r="D20" i="11" s="1"/>
  <c r="AI23" i="11"/>
  <c r="C32" i="11" s="1"/>
  <c r="D32" i="11" s="1"/>
  <c r="AI21" i="11"/>
  <c r="C30" i="11" s="1"/>
  <c r="D30" i="11" s="1"/>
  <c r="AI12" i="11"/>
  <c r="C21" i="11" s="1"/>
  <c r="D21" i="11" s="1"/>
  <c r="AI25" i="11"/>
  <c r="C34" i="11" s="1"/>
  <c r="D34" i="11" s="1"/>
  <c r="AI26" i="11"/>
  <c r="C35" i="11" s="1"/>
  <c r="D35" i="11" s="1"/>
  <c r="AI27" i="11"/>
  <c r="C36" i="11" s="1"/>
  <c r="D36" i="11" s="1"/>
  <c r="AI29" i="11"/>
  <c r="C38" i="11" s="1"/>
  <c r="D38" i="11" s="1"/>
  <c r="AI30" i="11"/>
  <c r="C39" i="11" s="1"/>
  <c r="D39" i="11" s="1"/>
  <c r="AI6" i="11"/>
  <c r="C15" i="11" s="1"/>
  <c r="D15" i="11" s="1"/>
  <c r="AI7" i="11"/>
  <c r="C16" i="11" s="1"/>
  <c r="D16" i="11" s="1"/>
  <c r="C14" i="11"/>
  <c r="D14" i="11" s="1"/>
  <c r="F16" i="11" s="1"/>
  <c r="AI8" i="11"/>
  <c r="C17" i="11" s="1"/>
  <c r="D17" i="11" s="1"/>
  <c r="AI15" i="11"/>
  <c r="C24" i="11" s="1"/>
  <c r="D24" i="11" s="1"/>
  <c r="AI18" i="11"/>
  <c r="C27" i="11" s="1"/>
  <c r="D27" i="11" s="1"/>
  <c r="AI9" i="11"/>
  <c r="C18" i="11" s="1"/>
  <c r="D18" i="11" s="1"/>
  <c r="AI19" i="11"/>
  <c r="C28" i="11" s="1"/>
  <c r="D28" i="11" s="1"/>
  <c r="AI14" i="11"/>
  <c r="C23" i="11" s="1"/>
  <c r="D23" i="11" s="1"/>
  <c r="AI16" i="11"/>
  <c r="C25" i="11" s="1"/>
  <c r="D25" i="11" s="1"/>
  <c r="AI10" i="11"/>
  <c r="C19" i="11" s="1"/>
  <c r="D19" i="11" s="1"/>
  <c r="AI31" i="11"/>
  <c r="AI13" i="11"/>
  <c r="C22" i="11" s="1"/>
  <c r="D22" i="11" s="1"/>
  <c r="AI20" i="11"/>
  <c r="C29" i="11" s="1"/>
  <c r="D29" i="11" s="1"/>
  <c r="AI24" i="11"/>
  <c r="C33" i="11" s="1"/>
  <c r="D33" i="11" s="1"/>
  <c r="AI28" i="11"/>
  <c r="C37" i="11" s="1"/>
  <c r="D37" i="11" s="1"/>
  <c r="F20" i="11" l="1"/>
</calcChain>
</file>

<file path=xl/sharedStrings.xml><?xml version="1.0" encoding="utf-8"?>
<sst xmlns="http://schemas.openxmlformats.org/spreadsheetml/2006/main" count="32" uniqueCount="27">
  <si>
    <t>výška lamely</t>
  </si>
  <si>
    <t>výška prvej diery</t>
  </si>
  <si>
    <t>ku dalsej diere</t>
  </si>
  <si>
    <t>konštanty</t>
  </si>
  <si>
    <t>maximálne prekrytie</t>
  </si>
  <si>
    <t>Lamela</t>
  </si>
  <si>
    <t>Výška</t>
  </si>
  <si>
    <t>Diery v drážkach</t>
  </si>
  <si>
    <t>Počet lamiel</t>
  </si>
  <si>
    <t>mm</t>
  </si>
  <si>
    <t>Prekrytie</t>
  </si>
  <si>
    <t>[mm]</t>
  </si>
  <si>
    <t>Poznámka</t>
  </si>
  <si>
    <t>[ks ]</t>
  </si>
  <si>
    <r>
      <t>Výška "</t>
    </r>
    <r>
      <rPr>
        <b/>
        <sz val="12"/>
        <color theme="1"/>
        <rFont val="Calibri"/>
        <family val="2"/>
        <charset val="238"/>
        <scheme val="minor"/>
      </rPr>
      <t>UT</t>
    </r>
    <r>
      <rPr>
        <sz val="12"/>
        <color theme="1"/>
        <rFont val="Calibri"/>
        <family val="2"/>
        <charset val="238"/>
        <scheme val="minor"/>
      </rPr>
      <t>" profilu</t>
    </r>
  </si>
  <si>
    <t>Drážka 1/3(mm)</t>
  </si>
  <si>
    <t>Drážka 3/1(mm)</t>
  </si>
  <si>
    <t>Kód</t>
  </si>
  <si>
    <t>Počet</t>
  </si>
  <si>
    <t>Dĺžka (výška)</t>
  </si>
  <si>
    <t>AL-UT21-6</t>
  </si>
  <si>
    <t>AL-J10016</t>
  </si>
  <si>
    <t>AL-U21-6</t>
  </si>
  <si>
    <t>E1-3S4.2x19</t>
  </si>
  <si>
    <t>E1-4S4.2x19</t>
  </si>
  <si>
    <t>Pre „U“ profil</t>
  </si>
  <si>
    <t>Pre „UT“ profil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</si>
</sst>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92D05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20"/>
      <color theme="1" tint="4.9989318521683403E-2"/>
      <name val="Calibri"/>
      <family val="2"/>
      <charset val="238"/>
      <scheme val="minor"/>
    </font>
    <font>
      <b/>
      <sz val="20"/>
      <color rgb="FF92D050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1" fillId="0" borderId="3" xfId="0" applyFont="1" applyBorder="1" applyAlignment="1" applyProtection="1">
      <alignment horizontal="center" vertical="center"/>
      <protection hidden="1"/>
    </xf>
    <xf numFmtId="1" fontId="1" fillId="0" borderId="3" xfId="0" applyNumberFormat="1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1" fontId="1" fillId="0" borderId="1" xfId="0" applyNumberFormat="1" applyFont="1" applyBorder="1" applyAlignment="1" applyProtection="1">
      <alignment horizontal="center" vertical="center"/>
      <protection hidden="1"/>
    </xf>
    <xf numFmtId="0" fontId="1" fillId="6" borderId="0" xfId="0" applyFont="1" applyFill="1" applyProtection="1">
      <protection hidden="1"/>
    </xf>
    <xf numFmtId="0" fontId="2" fillId="3" borderId="0" xfId="0" applyFont="1" applyFill="1" applyProtection="1">
      <protection hidden="1"/>
    </xf>
    <xf numFmtId="0" fontId="2" fillId="0" borderId="5" xfId="0" applyFont="1" applyBorder="1" applyAlignment="1" applyProtection="1">
      <alignment horizontal="center" vertical="center"/>
      <protection hidden="1"/>
    </xf>
    <xf numFmtId="0" fontId="2" fillId="3" borderId="2" xfId="0" applyFont="1" applyFill="1" applyBorder="1" applyAlignment="1" applyProtection="1">
      <alignment horizontal="center" vertical="center"/>
      <protection hidden="1"/>
    </xf>
    <xf numFmtId="164" fontId="2" fillId="0" borderId="2" xfId="0" applyNumberFormat="1" applyFont="1" applyBorder="1" applyProtection="1">
      <protection hidden="1"/>
    </xf>
    <xf numFmtId="0" fontId="2" fillId="2" borderId="1" xfId="0" applyFont="1" applyFill="1" applyBorder="1" applyAlignment="1" applyProtection="1">
      <alignment horizontal="left"/>
      <protection hidden="1"/>
    </xf>
    <xf numFmtId="0" fontId="4" fillId="0" borderId="0" xfId="0" applyFont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5" fillId="7" borderId="21" xfId="0" applyFont="1" applyFill="1" applyBorder="1" applyAlignment="1" applyProtection="1">
      <alignment horizontal="center" vertical="center"/>
      <protection hidden="1"/>
    </xf>
    <xf numFmtId="0" fontId="4" fillId="6" borderId="8" xfId="0" applyFont="1" applyFill="1" applyBorder="1" applyAlignment="1" applyProtection="1">
      <alignment horizontal="center" vertical="center"/>
      <protection hidden="1"/>
    </xf>
    <xf numFmtId="0" fontId="5" fillId="6" borderId="10" xfId="0" applyFont="1" applyFill="1" applyBorder="1" applyAlignment="1" applyProtection="1">
      <alignment horizontal="center" vertical="center"/>
      <protection hidden="1"/>
    </xf>
    <xf numFmtId="1" fontId="2" fillId="0" borderId="0" xfId="0" applyNumberFormat="1" applyFont="1" applyAlignment="1" applyProtection="1">
      <alignment vertical="top"/>
      <protection hidden="1"/>
    </xf>
    <xf numFmtId="164" fontId="7" fillId="0" borderId="0" xfId="0" applyNumberFormat="1" applyFont="1" applyAlignment="1" applyProtection="1">
      <alignment vertical="center"/>
      <protection hidden="1"/>
    </xf>
    <xf numFmtId="1" fontId="2" fillId="0" borderId="0" xfId="0" applyNumberFormat="1" applyFont="1" applyAlignment="1" applyProtection="1">
      <alignment horizontal="right" vertical="top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25" xfId="0" applyFont="1" applyBorder="1" applyProtection="1">
      <protection hidden="1"/>
    </xf>
    <xf numFmtId="0" fontId="1" fillId="0" borderId="29" xfId="0" applyFont="1" applyBorder="1" applyProtection="1">
      <protection hidden="1"/>
    </xf>
    <xf numFmtId="0" fontId="1" fillId="0" borderId="8" xfId="0" applyFont="1" applyBorder="1" applyProtection="1"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28" xfId="0" applyFont="1" applyBorder="1" applyAlignment="1" applyProtection="1">
      <alignment horizontal="center" vertical="center"/>
      <protection hidden="1"/>
    </xf>
    <xf numFmtId="0" fontId="2" fillId="0" borderId="25" xfId="0" applyFont="1" applyBorder="1" applyAlignment="1" applyProtection="1">
      <alignment horizontal="center" vertical="center"/>
      <protection hidden="1"/>
    </xf>
    <xf numFmtId="0" fontId="2" fillId="0" borderId="24" xfId="0" applyFont="1" applyBorder="1" applyAlignment="1" applyProtection="1">
      <alignment horizontal="center" vertical="center"/>
      <protection hidden="1"/>
    </xf>
    <xf numFmtId="0" fontId="2" fillId="0" borderId="29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26" xfId="0" applyFont="1" applyBorder="1" applyAlignment="1" applyProtection="1">
      <alignment horizontal="center" vertical="center"/>
      <protection hidden="1"/>
    </xf>
    <xf numFmtId="0" fontId="2" fillId="0" borderId="27" xfId="0" applyFont="1" applyBorder="1" applyAlignment="1" applyProtection="1">
      <alignment horizontal="center" vertical="center"/>
      <protection hidden="1"/>
    </xf>
    <xf numFmtId="164" fontId="3" fillId="0" borderId="0" xfId="0" applyNumberFormat="1" applyFont="1" applyAlignment="1" applyProtection="1">
      <alignment horizontal="left" vertical="center"/>
      <protection hidden="1"/>
    </xf>
    <xf numFmtId="164" fontId="7" fillId="0" borderId="11" xfId="0" applyNumberFormat="1" applyFont="1" applyBorder="1" applyAlignment="1" applyProtection="1">
      <alignment horizontal="center" vertical="center"/>
      <protection hidden="1"/>
    </xf>
    <xf numFmtId="164" fontId="7" fillId="0" borderId="12" xfId="0" applyNumberFormat="1" applyFont="1" applyBorder="1" applyAlignment="1" applyProtection="1">
      <alignment horizontal="center" vertical="center"/>
      <protection hidden="1"/>
    </xf>
    <xf numFmtId="0" fontId="6" fillId="5" borderId="11" xfId="0" applyFont="1" applyFill="1" applyBorder="1" applyAlignment="1" applyProtection="1">
      <alignment horizontal="center" vertical="center"/>
      <protection locked="0" hidden="1"/>
    </xf>
    <xf numFmtId="0" fontId="6" fillId="5" borderId="22" xfId="0" applyFont="1" applyFill="1" applyBorder="1" applyAlignment="1" applyProtection="1">
      <alignment horizontal="center" vertical="center"/>
      <protection locked="0" hidden="1"/>
    </xf>
    <xf numFmtId="0" fontId="6" fillId="5" borderId="23" xfId="0" applyFont="1" applyFill="1" applyBorder="1" applyAlignment="1" applyProtection="1">
      <alignment horizontal="center" vertical="center"/>
      <protection locked="0" hidden="1"/>
    </xf>
    <xf numFmtId="0" fontId="6" fillId="5" borderId="12" xfId="0" applyFont="1" applyFill="1" applyBorder="1" applyAlignment="1" applyProtection="1">
      <alignment horizontal="center" vertical="center"/>
      <protection locked="0" hidden="1"/>
    </xf>
    <xf numFmtId="0" fontId="2" fillId="7" borderId="9" xfId="0" applyFont="1" applyFill="1" applyBorder="1" applyAlignment="1" applyProtection="1">
      <alignment horizontal="center" vertical="center" wrapText="1"/>
      <protection hidden="1"/>
    </xf>
    <xf numFmtId="0" fontId="2" fillId="7" borderId="6" xfId="0" applyFont="1" applyFill="1" applyBorder="1" applyAlignment="1" applyProtection="1">
      <alignment horizontal="center" vertical="center" wrapText="1"/>
      <protection hidden="1"/>
    </xf>
    <xf numFmtId="0" fontId="2" fillId="7" borderId="10" xfId="0" applyFont="1" applyFill="1" applyBorder="1" applyAlignment="1" applyProtection="1">
      <alignment horizontal="center" vertical="center" wrapText="1"/>
      <protection hidden="1"/>
    </xf>
    <xf numFmtId="0" fontId="2" fillId="7" borderId="7" xfId="0" applyFont="1" applyFill="1" applyBorder="1" applyAlignment="1" applyProtection="1">
      <alignment horizontal="center" vertical="center" wrapText="1"/>
      <protection hidden="1"/>
    </xf>
    <xf numFmtId="0" fontId="8" fillId="4" borderId="14" xfId="0" applyFont="1" applyFill="1" applyBorder="1" applyAlignment="1" applyProtection="1">
      <alignment horizontal="center" vertical="center"/>
      <protection hidden="1"/>
    </xf>
    <xf numFmtId="0" fontId="8" fillId="4" borderId="15" xfId="0" applyFont="1" applyFill="1" applyBorder="1" applyAlignment="1" applyProtection="1">
      <alignment horizontal="center" vertical="center"/>
      <protection hidden="1"/>
    </xf>
    <xf numFmtId="0" fontId="8" fillId="4" borderId="13" xfId="0" applyFont="1" applyFill="1" applyBorder="1" applyAlignment="1" applyProtection="1">
      <alignment horizontal="center" vertical="center"/>
      <protection hidden="1"/>
    </xf>
    <xf numFmtId="0" fontId="8" fillId="4" borderId="16" xfId="0" applyFont="1" applyFill="1" applyBorder="1" applyAlignment="1" applyProtection="1">
      <alignment horizontal="center" vertical="center"/>
      <protection hidden="1"/>
    </xf>
    <xf numFmtId="0" fontId="8" fillId="4" borderId="17" xfId="0" applyFont="1" applyFill="1" applyBorder="1" applyAlignment="1" applyProtection="1">
      <alignment horizontal="center" vertical="center"/>
      <protection hidden="1"/>
    </xf>
    <xf numFmtId="0" fontId="8" fillId="4" borderId="18" xfId="0" applyFont="1" applyFill="1" applyBorder="1" applyAlignment="1" applyProtection="1">
      <alignment horizontal="center" vertical="center"/>
      <protection hidden="1"/>
    </xf>
    <xf numFmtId="0" fontId="1" fillId="0" borderId="19" xfId="0" applyFont="1" applyBorder="1" applyAlignment="1" applyProtection="1">
      <alignment horizontal="center"/>
      <protection hidden="1"/>
    </xf>
    <xf numFmtId="0" fontId="1" fillId="0" borderId="20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5"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ont>
        <strike/>
      </font>
      <fill>
        <patternFill>
          <bgColor theme="0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sv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sv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59121</xdr:colOff>
      <xdr:row>3</xdr:row>
      <xdr:rowOff>19707</xdr:rowOff>
    </xdr:from>
    <xdr:to>
      <xdr:col>6</xdr:col>
      <xdr:colOff>367801</xdr:colOff>
      <xdr:row>3</xdr:row>
      <xdr:rowOff>145098</xdr:rowOff>
    </xdr:to>
    <xdr:cxnSp macro="">
      <xdr:nvCxnSpPr>
        <xdr:cNvPr id="29" name="Rovná spojovacia šípka 28">
          <a:extLst>
            <a:ext uri="{FF2B5EF4-FFF2-40B4-BE49-F238E27FC236}">
              <a16:creationId xmlns:a16="http://schemas.microsoft.com/office/drawing/2014/main" id="{22BEBA61-33A7-428E-9C27-593EB755991E}"/>
            </a:ext>
          </a:extLst>
        </xdr:cNvPr>
        <xdr:cNvCxnSpPr>
          <a:endCxn id="36" idx="1"/>
        </xdr:cNvCxnSpPr>
      </xdr:nvCxnSpPr>
      <xdr:spPr>
        <a:xfrm>
          <a:off x="3202371" y="524532"/>
          <a:ext cx="1442155" cy="125391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56284</xdr:colOff>
      <xdr:row>3</xdr:row>
      <xdr:rowOff>145098</xdr:rowOff>
    </xdr:from>
    <xdr:to>
      <xdr:col>6</xdr:col>
      <xdr:colOff>367801</xdr:colOff>
      <xdr:row>5</xdr:row>
      <xdr:rowOff>30306</xdr:rowOff>
    </xdr:to>
    <xdr:cxnSp macro="">
      <xdr:nvCxnSpPr>
        <xdr:cNvPr id="31" name="Rovná spojovacia šípka 30">
          <a:extLst>
            <a:ext uri="{FF2B5EF4-FFF2-40B4-BE49-F238E27FC236}">
              <a16:creationId xmlns:a16="http://schemas.microsoft.com/office/drawing/2014/main" id="{D66D899B-8A9B-4267-97A9-2B43E4910425}"/>
            </a:ext>
          </a:extLst>
        </xdr:cNvPr>
        <xdr:cNvCxnSpPr>
          <a:endCxn id="36" idx="1"/>
        </xdr:cNvCxnSpPr>
      </xdr:nvCxnSpPr>
      <xdr:spPr>
        <a:xfrm flipV="1">
          <a:off x="3199534" y="649923"/>
          <a:ext cx="1444992" cy="304308"/>
        </a:xfrm>
        <a:prstGeom prst="straightConnector1">
          <a:avLst/>
        </a:prstGeom>
        <a:ln w="38100" cap="rnd">
          <a:solidFill>
            <a:srgbClr val="FF0000"/>
          </a:solidFill>
          <a:headEnd type="triangle" w="lg" len="lg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10117</xdr:colOff>
      <xdr:row>1</xdr:row>
      <xdr:rowOff>63423</xdr:rowOff>
    </xdr:from>
    <xdr:to>
      <xdr:col>9</xdr:col>
      <xdr:colOff>895350</xdr:colOff>
      <xdr:row>29</xdr:row>
      <xdr:rowOff>152400</xdr:rowOff>
    </xdr:to>
    <xdr:sp macro="" textlink="">
      <xdr:nvSpPr>
        <xdr:cNvPr id="33" name="BlokTextu 32">
          <a:extLst>
            <a:ext uri="{FF2B5EF4-FFF2-40B4-BE49-F238E27FC236}">
              <a16:creationId xmlns:a16="http://schemas.microsoft.com/office/drawing/2014/main" id="{7B6655CB-BB2B-4451-B273-4D7D93AE3FA5}"/>
            </a:ext>
          </a:extLst>
        </xdr:cNvPr>
        <xdr:cNvSpPr txBox="1"/>
      </xdr:nvSpPr>
      <xdr:spPr>
        <a:xfrm>
          <a:off x="7477717" y="149148"/>
          <a:ext cx="3228383" cy="5956377"/>
        </a:xfrm>
        <a:prstGeom prst="rect">
          <a:avLst/>
        </a:prstGeom>
        <a:noFill/>
        <a:ln w="2540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 vypočítanie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rozostupov dier pre montáž lamiel doplníme do tabuľky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"výšku UT profilu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 požadovaný počet lamiel v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"UT"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profile. 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 zadaní hodnôt vidíme v tabuľke vypočítané hodnoty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rozstupov dier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prekrytia lamiel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[mm].</a:t>
          </a:r>
        </a:p>
        <a:p>
          <a:pPr eaLnBrk="1" fontAlgn="auto" latinLnBrk="0" hangingPunct="1"/>
          <a:endParaRPr lang="sk-SK" sz="1500">
            <a:effectLst/>
          </a:endParaRP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Pri výplni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AL-J10016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pre značenie otvorov a uchytenie lamiel na profily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použijeme </a:t>
          </a:r>
          <a:r>
            <a:rPr lang="sk-SK" sz="15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strednú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drážku, na ktorú značíme diery podľa hodnôt z tabuľky na zvolený počet lamiel a výšku profilov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AL-U21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 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AL-UT21</a:t>
          </a:r>
        </a:p>
        <a:p>
          <a:endParaRPr lang="sk-SK" sz="1500">
            <a:effectLst/>
          </a:endParaRPr>
        </a:p>
        <a:p>
          <a:pPr eaLnBrk="1" fontAlgn="auto" latinLnBrk="0" hangingPunct="1"/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Z tabuľky vyberieme vypočítané hodnoty zo stĺpca "Drážka" a postupne podľa hodnôt značíme diery v príslušnej drážke až po poslednú lamelu. Diery značíme od začiatku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alebo "</a:t>
          </a:r>
          <a:r>
            <a:rPr lang="sk-SK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UT</a:t>
          </a:r>
          <a:r>
            <a:rPr lang="sk-SK" sz="15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profilu. </a:t>
          </a:r>
          <a:endParaRPr lang="sk-SK" sz="1500">
            <a:effectLst/>
          </a:endParaRPr>
        </a:p>
      </xdr:txBody>
    </xdr:sp>
    <xdr:clientData/>
  </xdr:twoCellAnchor>
  <xdr:twoCellAnchor>
    <xdr:from>
      <xdr:col>6</xdr:col>
      <xdr:colOff>367801</xdr:colOff>
      <xdr:row>2</xdr:row>
      <xdr:rowOff>79989</xdr:rowOff>
    </xdr:from>
    <xdr:to>
      <xdr:col>7</xdr:col>
      <xdr:colOff>1104900</xdr:colOff>
      <xdr:row>5</xdr:row>
      <xdr:rowOff>0</xdr:rowOff>
    </xdr:to>
    <xdr:sp macro="" textlink="">
      <xdr:nvSpPr>
        <xdr:cNvPr id="36" name="BlokTextu 35">
          <a:extLst>
            <a:ext uri="{FF2B5EF4-FFF2-40B4-BE49-F238E27FC236}">
              <a16:creationId xmlns:a16="http://schemas.microsoft.com/office/drawing/2014/main" id="{9B8BBC88-CF5B-4A8E-BF6C-A9CECFD31D4B}"/>
            </a:ext>
          </a:extLst>
        </xdr:cNvPr>
        <xdr:cNvSpPr txBox="1"/>
      </xdr:nvSpPr>
      <xdr:spPr>
        <a:xfrm>
          <a:off x="4644526" y="375264"/>
          <a:ext cx="2813549" cy="5486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2500" b="1">
              <a:solidFill>
                <a:srgbClr val="FF0000"/>
              </a:solidFill>
            </a:rPr>
            <a:t>Doplňte</a:t>
          </a:r>
          <a:r>
            <a:rPr lang="sk-SK" sz="2500" b="1" baseline="0">
              <a:solidFill>
                <a:srgbClr val="FF0000"/>
              </a:solidFill>
            </a:rPr>
            <a:t> hodnoty</a:t>
          </a:r>
          <a:endParaRPr lang="sk-SK" sz="2500" b="1">
            <a:solidFill>
              <a:srgbClr val="FF0000"/>
            </a:solidFill>
          </a:endParaRPr>
        </a:p>
      </xdr:txBody>
    </xdr:sp>
    <xdr:clientData/>
  </xdr:twoCellAnchor>
  <xdr:twoCellAnchor>
    <xdr:from>
      <xdr:col>2</xdr:col>
      <xdr:colOff>842210</xdr:colOff>
      <xdr:row>13</xdr:row>
      <xdr:rowOff>175461</xdr:rowOff>
    </xdr:from>
    <xdr:to>
      <xdr:col>5</xdr:col>
      <xdr:colOff>203638</xdr:colOff>
      <xdr:row>19</xdr:row>
      <xdr:rowOff>85396</xdr:rowOff>
    </xdr:to>
    <xdr:cxnSp macro="">
      <xdr:nvCxnSpPr>
        <xdr:cNvPr id="11" name="Spojnica: zalomená 10">
          <a:extLst>
            <a:ext uri="{FF2B5EF4-FFF2-40B4-BE49-F238E27FC236}">
              <a16:creationId xmlns:a16="http://schemas.microsoft.com/office/drawing/2014/main" id="{CE29A226-E5DA-72FF-CEC2-CBC53B8B7E23}"/>
            </a:ext>
          </a:extLst>
        </xdr:cNvPr>
        <xdr:cNvCxnSpPr/>
      </xdr:nvCxnSpPr>
      <xdr:spPr>
        <a:xfrm>
          <a:off x="2135605" y="2787316"/>
          <a:ext cx="1923151" cy="1173251"/>
        </a:xfrm>
        <a:prstGeom prst="bentConnector3">
          <a:avLst>
            <a:gd name="adj1" fmla="val 69029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3</xdr:col>
      <xdr:colOff>862263</xdr:colOff>
      <xdr:row>13</xdr:row>
      <xdr:rowOff>55145</xdr:rowOff>
    </xdr:from>
    <xdr:to>
      <xdr:col>5</xdr:col>
      <xdr:colOff>183931</xdr:colOff>
      <xdr:row>15</xdr:row>
      <xdr:rowOff>78828</xdr:rowOff>
    </xdr:to>
    <xdr:cxnSp macro="">
      <xdr:nvCxnSpPr>
        <xdr:cNvPr id="16" name="Spojnica: zalomená 15">
          <a:extLst>
            <a:ext uri="{FF2B5EF4-FFF2-40B4-BE49-F238E27FC236}">
              <a16:creationId xmlns:a16="http://schemas.microsoft.com/office/drawing/2014/main" id="{9450B3A9-013F-4A9E-A115-2F86673323CF}"/>
            </a:ext>
          </a:extLst>
        </xdr:cNvPr>
        <xdr:cNvCxnSpPr/>
      </xdr:nvCxnSpPr>
      <xdr:spPr>
        <a:xfrm>
          <a:off x="3078079" y="2667000"/>
          <a:ext cx="960970" cy="444789"/>
        </a:xfrm>
        <a:prstGeom prst="bentConnector3">
          <a:avLst>
            <a:gd name="adj1" fmla="val 50000"/>
          </a:avLst>
        </a:prstGeom>
        <a:ln w="19050">
          <a:solidFill>
            <a:srgbClr val="00B0F0"/>
          </a:solidFill>
          <a:headEnd type="oval"/>
          <a:tailEnd type="triangle"/>
        </a:ln>
      </xdr:spPr>
      <xdr:style>
        <a:lnRef idx="1">
          <a:schemeClr val="accent5"/>
        </a:lnRef>
        <a:fillRef idx="0">
          <a:schemeClr val="accent5"/>
        </a:fillRef>
        <a:effectRef idx="0">
          <a:schemeClr val="accent5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1476376</xdr:colOff>
      <xdr:row>2</xdr:row>
      <xdr:rowOff>171450</xdr:rowOff>
    </xdr:from>
    <xdr:to>
      <xdr:col>16</xdr:col>
      <xdr:colOff>104776</xdr:colOff>
      <xdr:row>11</xdr:row>
      <xdr:rowOff>99900</xdr:rowOff>
    </xdr:to>
    <xdr:sp macro="" textlink="">
      <xdr:nvSpPr>
        <xdr:cNvPr id="82" name="BlokTextu 81">
          <a:extLst>
            <a:ext uri="{FF2B5EF4-FFF2-40B4-BE49-F238E27FC236}">
              <a16:creationId xmlns:a16="http://schemas.microsoft.com/office/drawing/2014/main" id="{A62E6FF3-0EA7-4388-BEF7-1C7467EA6FF1}"/>
            </a:ext>
          </a:extLst>
        </xdr:cNvPr>
        <xdr:cNvSpPr txBox="1"/>
      </xdr:nvSpPr>
      <xdr:spPr>
        <a:xfrm>
          <a:off x="14373226" y="466725"/>
          <a:ext cx="3429000" cy="1814400"/>
        </a:xfrm>
        <a:prstGeom prst="rect">
          <a:avLst/>
        </a:prstGeom>
        <a:noFill/>
        <a:ln w="25400" cmpd="sng">
          <a:noFill/>
        </a:ln>
        <a:effectLst/>
      </xdr:spPr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	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Pri montáži lamiel 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AL-J10016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nie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 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je potrebné počas značenia dier rozlišovať pravý a ľavý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a "</a:t>
          </a:r>
          <a:r>
            <a:rPr kumimoji="0" lang="sk-SK" sz="15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UT</a:t>
          </a:r>
          <a:r>
            <a:rPr kumimoji="0" lang="sk-SK" sz="15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" profil.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sk-SK" sz="15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>
    <xdr:from>
      <xdr:col>4</xdr:col>
      <xdr:colOff>541421</xdr:colOff>
      <xdr:row>32</xdr:row>
      <xdr:rowOff>105356</xdr:rowOff>
    </xdr:from>
    <xdr:to>
      <xdr:col>5</xdr:col>
      <xdr:colOff>242546</xdr:colOff>
      <xdr:row>32</xdr:row>
      <xdr:rowOff>105356</xdr:rowOff>
    </xdr:to>
    <xdr:cxnSp macro="">
      <xdr:nvCxnSpPr>
        <xdr:cNvPr id="84" name="Rovná spojovacia šípka 83">
          <a:extLst>
            <a:ext uri="{FF2B5EF4-FFF2-40B4-BE49-F238E27FC236}">
              <a16:creationId xmlns:a16="http://schemas.microsoft.com/office/drawing/2014/main" id="{8E09268C-6014-3AC2-660A-7C7E29A45BF8}"/>
            </a:ext>
          </a:extLst>
        </xdr:cNvPr>
        <xdr:cNvCxnSpPr/>
      </xdr:nvCxnSpPr>
      <xdr:spPr>
        <a:xfrm>
          <a:off x="3679658" y="6717711"/>
          <a:ext cx="418006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631658</xdr:colOff>
      <xdr:row>28</xdr:row>
      <xdr:rowOff>98838</xdr:rowOff>
    </xdr:from>
    <xdr:to>
      <xdr:col>5</xdr:col>
      <xdr:colOff>214189</xdr:colOff>
      <xdr:row>28</xdr:row>
      <xdr:rowOff>98838</xdr:rowOff>
    </xdr:to>
    <xdr:cxnSp macro="">
      <xdr:nvCxnSpPr>
        <xdr:cNvPr id="88" name="Rovná spojovacia šípka 87">
          <a:extLst>
            <a:ext uri="{FF2B5EF4-FFF2-40B4-BE49-F238E27FC236}">
              <a16:creationId xmlns:a16="http://schemas.microsoft.com/office/drawing/2014/main" id="{8CF72297-5104-44B0-A39A-B0BD65A62991}"/>
            </a:ext>
          </a:extLst>
        </xdr:cNvPr>
        <xdr:cNvCxnSpPr/>
      </xdr:nvCxnSpPr>
      <xdr:spPr>
        <a:xfrm>
          <a:off x="3769895" y="5868983"/>
          <a:ext cx="299412" cy="0"/>
        </a:xfrm>
        <a:prstGeom prst="straightConnector1">
          <a:avLst/>
        </a:prstGeom>
        <a:ln w="19050">
          <a:solidFill>
            <a:srgbClr val="00206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643217</xdr:colOff>
      <xdr:row>12</xdr:row>
      <xdr:rowOff>54428</xdr:rowOff>
    </xdr:from>
    <xdr:to>
      <xdr:col>4</xdr:col>
      <xdr:colOff>643217</xdr:colOff>
      <xdr:row>28</xdr:row>
      <xdr:rowOff>96429</xdr:rowOff>
    </xdr:to>
    <xdr:cxnSp macro="">
      <xdr:nvCxnSpPr>
        <xdr:cNvPr id="92" name="Rovná spojnica 91">
          <a:extLst>
            <a:ext uri="{FF2B5EF4-FFF2-40B4-BE49-F238E27FC236}">
              <a16:creationId xmlns:a16="http://schemas.microsoft.com/office/drawing/2014/main" id="{B683C54C-21E3-A9B5-85BC-74223593674F}"/>
            </a:ext>
          </a:extLst>
        </xdr:cNvPr>
        <xdr:cNvCxnSpPr/>
      </xdr:nvCxnSpPr>
      <xdr:spPr>
        <a:xfrm flipV="1">
          <a:off x="3789869" y="2459491"/>
          <a:ext cx="0" cy="3416572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870857</xdr:colOff>
      <xdr:row>12</xdr:row>
      <xdr:rowOff>59872</xdr:rowOff>
    </xdr:from>
    <xdr:to>
      <xdr:col>4</xdr:col>
      <xdr:colOff>653143</xdr:colOff>
      <xdr:row>12</xdr:row>
      <xdr:rowOff>59872</xdr:rowOff>
    </xdr:to>
    <xdr:cxnSp macro="">
      <xdr:nvCxnSpPr>
        <xdr:cNvPr id="99" name="Rovná spojnica 98">
          <a:extLst>
            <a:ext uri="{FF2B5EF4-FFF2-40B4-BE49-F238E27FC236}">
              <a16:creationId xmlns:a16="http://schemas.microsoft.com/office/drawing/2014/main" id="{B36D8284-9348-969E-4121-BDB58EA55D0C}"/>
            </a:ext>
          </a:extLst>
        </xdr:cNvPr>
        <xdr:cNvCxnSpPr/>
      </xdr:nvCxnSpPr>
      <xdr:spPr>
        <a:xfrm>
          <a:off x="3092223" y="2464935"/>
          <a:ext cx="707572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845760</xdr:colOff>
      <xdr:row>12</xdr:row>
      <xdr:rowOff>175340</xdr:rowOff>
    </xdr:from>
    <xdr:to>
      <xdr:col>4</xdr:col>
      <xdr:colOff>551447</xdr:colOff>
      <xdr:row>12</xdr:row>
      <xdr:rowOff>175340</xdr:rowOff>
    </xdr:to>
    <xdr:cxnSp macro="">
      <xdr:nvCxnSpPr>
        <xdr:cNvPr id="103" name="Rovná spojnica 102">
          <a:extLst>
            <a:ext uri="{FF2B5EF4-FFF2-40B4-BE49-F238E27FC236}">
              <a16:creationId xmlns:a16="http://schemas.microsoft.com/office/drawing/2014/main" id="{469F465E-4513-45A3-9108-6D56C9A6FBCD}"/>
            </a:ext>
          </a:extLst>
        </xdr:cNvPr>
        <xdr:cNvCxnSpPr/>
      </xdr:nvCxnSpPr>
      <xdr:spPr>
        <a:xfrm>
          <a:off x="2139155" y="2576643"/>
          <a:ext cx="1550529" cy="0"/>
        </a:xfrm>
        <a:prstGeom prst="line">
          <a:avLst/>
        </a:prstGeom>
        <a:ln w="19050">
          <a:solidFill>
            <a:srgbClr val="002060"/>
          </a:solidFill>
          <a:headEnd type="oval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544335</xdr:colOff>
      <xdr:row>12</xdr:row>
      <xdr:rowOff>169405</xdr:rowOff>
    </xdr:from>
    <xdr:to>
      <xdr:col>4</xdr:col>
      <xdr:colOff>544335</xdr:colOff>
      <xdr:row>32</xdr:row>
      <xdr:rowOff>107830</xdr:rowOff>
    </xdr:to>
    <xdr:cxnSp macro="">
      <xdr:nvCxnSpPr>
        <xdr:cNvPr id="106" name="Rovná spojnica 105">
          <a:extLst>
            <a:ext uri="{FF2B5EF4-FFF2-40B4-BE49-F238E27FC236}">
              <a16:creationId xmlns:a16="http://schemas.microsoft.com/office/drawing/2014/main" id="{0E1F4C58-9E65-4D93-AA51-0929CD63CDF1}"/>
            </a:ext>
          </a:extLst>
        </xdr:cNvPr>
        <xdr:cNvCxnSpPr/>
      </xdr:nvCxnSpPr>
      <xdr:spPr>
        <a:xfrm flipV="1">
          <a:off x="3682572" y="2570708"/>
          <a:ext cx="0" cy="4149477"/>
        </a:xfrm>
        <a:prstGeom prst="line">
          <a:avLst/>
        </a:prstGeom>
        <a:ln w="19050">
          <a:solidFill>
            <a:srgbClr val="00206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5</xdr:col>
      <xdr:colOff>372717</xdr:colOff>
      <xdr:row>10</xdr:row>
      <xdr:rowOff>198783</xdr:rowOff>
    </xdr:from>
    <xdr:to>
      <xdr:col>7</xdr:col>
      <xdr:colOff>326053</xdr:colOff>
      <xdr:row>37</xdr:row>
      <xdr:rowOff>87541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CCD567-A877-FDE4-52FA-CB36FA8C0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32413" y="2145196"/>
          <a:ext cx="2454683" cy="5479519"/>
        </a:xfrm>
        <a:prstGeom prst="rect">
          <a:avLst/>
        </a:prstGeom>
      </xdr:spPr>
    </xdr:pic>
    <xdr:clientData/>
  </xdr:twoCellAnchor>
  <xdr:twoCellAnchor editAs="oneCell">
    <xdr:from>
      <xdr:col>10</xdr:col>
      <xdr:colOff>106356</xdr:colOff>
      <xdr:row>2</xdr:row>
      <xdr:rowOff>133350</xdr:rowOff>
    </xdr:from>
    <xdr:to>
      <xdr:col>14</xdr:col>
      <xdr:colOff>986275</xdr:colOff>
      <xdr:row>14</xdr:row>
      <xdr:rowOff>1950</xdr:rowOff>
    </xdr:to>
    <xdr:pic>
      <xdr:nvPicPr>
        <xdr:cNvPr id="5" name="Grafický objekt 4">
          <a:extLst>
            <a:ext uri="{FF2B5EF4-FFF2-40B4-BE49-F238E27FC236}">
              <a16:creationId xmlns:a16="http://schemas.microsoft.com/office/drawing/2014/main" id="{69A926DF-CAD9-0AFA-4921-0E3EBB5549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88706" y="428625"/>
          <a:ext cx="4308919" cy="2383200"/>
        </a:xfrm>
        <a:prstGeom prst="rect">
          <a:avLst/>
        </a:prstGeom>
      </xdr:spPr>
    </xdr:pic>
    <xdr:clientData/>
  </xdr:twoCellAnchor>
  <xdr:twoCellAnchor editAs="oneCell">
    <xdr:from>
      <xdr:col>7</xdr:col>
      <xdr:colOff>1095040</xdr:colOff>
      <xdr:row>45</xdr:row>
      <xdr:rowOff>57150</xdr:rowOff>
    </xdr:from>
    <xdr:to>
      <xdr:col>15</xdr:col>
      <xdr:colOff>1367583</xdr:colOff>
      <xdr:row>56</xdr:row>
      <xdr:rowOff>152400</xdr:rowOff>
    </xdr:to>
    <xdr:pic>
      <xdr:nvPicPr>
        <xdr:cNvPr id="10" name="Obrázok 9">
          <a:extLst>
            <a:ext uri="{FF2B5EF4-FFF2-40B4-BE49-F238E27FC236}">
              <a16:creationId xmlns:a16="http://schemas.microsoft.com/office/drawing/2014/main" id="{604EF82F-3480-4BFE-ABD2-319F481A4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448215" y="9363075"/>
          <a:ext cx="10073768" cy="2400300"/>
        </a:xfrm>
        <a:prstGeom prst="rect">
          <a:avLst/>
        </a:prstGeom>
      </xdr:spPr>
    </xdr:pic>
    <xdr:clientData/>
  </xdr:twoCellAnchor>
  <xdr:twoCellAnchor editAs="oneCell">
    <xdr:from>
      <xdr:col>5</xdr:col>
      <xdr:colOff>57151</xdr:colOff>
      <xdr:row>47</xdr:row>
      <xdr:rowOff>137876</xdr:rowOff>
    </xdr:from>
    <xdr:to>
      <xdr:col>7</xdr:col>
      <xdr:colOff>47625</xdr:colOff>
      <xdr:row>53</xdr:row>
      <xdr:rowOff>9523</xdr:rowOff>
    </xdr:to>
    <xdr:pic>
      <xdr:nvPicPr>
        <xdr:cNvPr id="12" name="Grafický objekt 11">
          <a:extLst>
            <a:ext uri="{FF2B5EF4-FFF2-40B4-BE49-F238E27FC236}">
              <a16:creationId xmlns:a16="http://schemas.microsoft.com/office/drawing/2014/main" id="{4BB2AE86-0D4F-48F5-989B-C0839314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6"/>
            </a:ext>
          </a:extLst>
        </a:blip>
        <a:stretch>
          <a:fillRect/>
        </a:stretch>
      </xdr:blipFill>
      <xdr:spPr>
        <a:xfrm>
          <a:off x="3914776" y="9862901"/>
          <a:ext cx="2486024" cy="1128947"/>
        </a:xfrm>
        <a:prstGeom prst="rect">
          <a:avLst/>
        </a:prstGeom>
      </xdr:spPr>
    </xdr:pic>
    <xdr:clientData/>
  </xdr:twoCellAnchor>
  <xdr:twoCellAnchor editAs="oneCell">
    <xdr:from>
      <xdr:col>1</xdr:col>
      <xdr:colOff>495300</xdr:colOff>
      <xdr:row>47</xdr:row>
      <xdr:rowOff>135945</xdr:rowOff>
    </xdr:from>
    <xdr:to>
      <xdr:col>4</xdr:col>
      <xdr:colOff>36265</xdr:colOff>
      <xdr:row>54</xdr:row>
      <xdr:rowOff>38101</xdr:rowOff>
    </xdr:to>
    <xdr:pic>
      <xdr:nvPicPr>
        <xdr:cNvPr id="13" name="Obrázok 12">
          <a:extLst>
            <a:ext uri="{FF2B5EF4-FFF2-40B4-BE49-F238E27FC236}">
              <a16:creationId xmlns:a16="http://schemas.microsoft.com/office/drawing/2014/main" id="{B43A3CC5-3A4C-48E9-88BC-996429373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1025" y="9860970"/>
          <a:ext cx="2598490" cy="1369006"/>
        </a:xfrm>
        <a:prstGeom prst="rect">
          <a:avLst/>
        </a:prstGeom>
      </xdr:spPr>
    </xdr:pic>
    <xdr:clientData/>
  </xdr:twoCellAnchor>
  <xdr:twoCellAnchor>
    <xdr:from>
      <xdr:col>7</xdr:col>
      <xdr:colOff>1011115</xdr:colOff>
      <xdr:row>32</xdr:row>
      <xdr:rowOff>65942</xdr:rowOff>
    </xdr:from>
    <xdr:to>
      <xdr:col>9</xdr:col>
      <xdr:colOff>1263658</xdr:colOff>
      <xdr:row>33</xdr:row>
      <xdr:rowOff>206267</xdr:rowOff>
    </xdr:to>
    <xdr:sp macro="" textlink="">
      <xdr:nvSpPr>
        <xdr:cNvPr id="21" name="BlokTextu 20">
          <a:extLst>
            <a:ext uri="{FF2B5EF4-FFF2-40B4-BE49-F238E27FC236}">
              <a16:creationId xmlns:a16="http://schemas.microsoft.com/office/drawing/2014/main" id="{55B5BCD2-5DFC-41B9-AFBF-805A19663DE2}"/>
            </a:ext>
          </a:extLst>
        </xdr:cNvPr>
        <xdr:cNvSpPr txBox="1"/>
      </xdr:nvSpPr>
      <xdr:spPr>
        <a:xfrm>
          <a:off x="7363557" y="6740769"/>
          <a:ext cx="3710851" cy="35280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500" b="1">
              <a:solidFill>
                <a:schemeClr val="tx1"/>
              </a:solidFill>
            </a:rPr>
            <a:t>Reálny (vypočítany)</a:t>
          </a:r>
          <a:r>
            <a:rPr lang="sk-SK" sz="1500" b="1" baseline="0">
              <a:solidFill>
                <a:schemeClr val="tx1"/>
              </a:solidFill>
            </a:rPr>
            <a:t> </a:t>
          </a:r>
          <a:r>
            <a:rPr lang="sk-SK" sz="1500" b="1">
              <a:solidFill>
                <a:schemeClr val="tx1"/>
              </a:solidFill>
            </a:rPr>
            <a:t>rozostup</a:t>
          </a:r>
        </a:p>
      </xdr:txBody>
    </xdr:sp>
    <xdr:clientData/>
  </xdr:twoCellAnchor>
  <xdr:twoCellAnchor editAs="oneCell">
    <xdr:from>
      <xdr:col>14</xdr:col>
      <xdr:colOff>1066801</xdr:colOff>
      <xdr:row>18</xdr:row>
      <xdr:rowOff>19049</xdr:rowOff>
    </xdr:from>
    <xdr:to>
      <xdr:col>15</xdr:col>
      <xdr:colOff>819150</xdr:colOff>
      <xdr:row>24</xdr:row>
      <xdr:rowOff>57148</xdr:rowOff>
    </xdr:to>
    <xdr:pic>
      <xdr:nvPicPr>
        <xdr:cNvPr id="25" name="Obrázok 24">
          <a:extLst>
            <a:ext uri="{FF2B5EF4-FFF2-40B4-BE49-F238E27FC236}">
              <a16:creationId xmlns:a16="http://schemas.microsoft.com/office/drawing/2014/main" id="{361755FD-0019-A93C-0C0E-78D906ACE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78151" y="3667124"/>
          <a:ext cx="1295399" cy="1295399"/>
        </a:xfrm>
        <a:prstGeom prst="rect">
          <a:avLst/>
        </a:prstGeom>
      </xdr:spPr>
    </xdr:pic>
    <xdr:clientData/>
  </xdr:twoCellAnchor>
  <xdr:twoCellAnchor editAs="oneCell">
    <xdr:from>
      <xdr:col>14</xdr:col>
      <xdr:colOff>9525</xdr:colOff>
      <xdr:row>31</xdr:row>
      <xdr:rowOff>0</xdr:rowOff>
    </xdr:from>
    <xdr:to>
      <xdr:col>15</xdr:col>
      <xdr:colOff>1524000</xdr:colOff>
      <xdr:row>42</xdr:row>
      <xdr:rowOff>18502</xdr:rowOff>
    </xdr:to>
    <xdr:pic>
      <xdr:nvPicPr>
        <xdr:cNvPr id="27" name="Obrázok 26">
          <a:extLst>
            <a:ext uri="{FF2B5EF4-FFF2-40B4-BE49-F238E27FC236}">
              <a16:creationId xmlns:a16="http://schemas.microsoft.com/office/drawing/2014/main" id="{97848508-CA15-9E8A-9998-24784FA25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316" t="32859" r="23993"/>
        <a:stretch/>
      </xdr:blipFill>
      <xdr:spPr>
        <a:xfrm>
          <a:off x="14620875" y="6372225"/>
          <a:ext cx="3057525" cy="2323552"/>
        </a:xfrm>
        <a:prstGeom prst="rect">
          <a:avLst/>
        </a:prstGeom>
      </xdr:spPr>
    </xdr:pic>
    <xdr:clientData/>
  </xdr:twoCellAnchor>
  <xdr:twoCellAnchor editAs="oneCell">
    <xdr:from>
      <xdr:col>11</xdr:col>
      <xdr:colOff>136308</xdr:colOff>
      <xdr:row>19</xdr:row>
      <xdr:rowOff>28482</xdr:rowOff>
    </xdr:from>
    <xdr:to>
      <xdr:col>11</xdr:col>
      <xdr:colOff>1336081</xdr:colOff>
      <xdr:row>24</xdr:row>
      <xdr:rowOff>43982</xdr:rowOff>
    </xdr:to>
    <xdr:pic>
      <xdr:nvPicPr>
        <xdr:cNvPr id="6" name="Obrázok 5">
          <a:extLst>
            <a:ext uri="{FF2B5EF4-FFF2-40B4-BE49-F238E27FC236}">
              <a16:creationId xmlns:a16="http://schemas.microsoft.com/office/drawing/2014/main" id="{4F4A01CE-AA60-41E2-A8A4-5E3F1E7A5D5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03" t="22697" r="19012" b="22315"/>
        <a:stretch/>
      </xdr:blipFill>
      <xdr:spPr>
        <a:xfrm>
          <a:off x="11490108" y="3886107"/>
          <a:ext cx="1199773" cy="106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89071</xdr:colOff>
      <xdr:row>18</xdr:row>
      <xdr:rowOff>160440</xdr:rowOff>
    </xdr:from>
    <xdr:to>
      <xdr:col>12</xdr:col>
      <xdr:colOff>1324284</xdr:colOff>
      <xdr:row>24</xdr:row>
      <xdr:rowOff>24230</xdr:rowOff>
    </xdr:to>
    <xdr:pic>
      <xdr:nvPicPr>
        <xdr:cNvPr id="7" name="Obrázok 6">
          <a:extLst>
            <a:ext uri="{FF2B5EF4-FFF2-40B4-BE49-F238E27FC236}">
              <a16:creationId xmlns:a16="http://schemas.microsoft.com/office/drawing/2014/main" id="{8FE63C2D-0E5D-492F-89E0-A8AF87A697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181" t="21680" r="17457" b="21639"/>
        <a:stretch/>
      </xdr:blipFill>
      <xdr:spPr>
        <a:xfrm>
          <a:off x="12985921" y="3808515"/>
          <a:ext cx="1235213" cy="1121090"/>
        </a:xfrm>
        <a:prstGeom prst="rect">
          <a:avLst/>
        </a:prstGeom>
      </xdr:spPr>
    </xdr:pic>
    <xdr:clientData/>
  </xdr:twoCellAnchor>
  <xdr:twoCellAnchor editAs="oneCell">
    <xdr:from>
      <xdr:col>11</xdr:col>
      <xdr:colOff>123826</xdr:colOff>
      <xdr:row>35</xdr:row>
      <xdr:rowOff>85725</xdr:rowOff>
    </xdr:from>
    <xdr:to>
      <xdr:col>11</xdr:col>
      <xdr:colOff>1199542</xdr:colOff>
      <xdr:row>38</xdr:row>
      <xdr:rowOff>114301</xdr:rowOff>
    </xdr:to>
    <xdr:pic>
      <xdr:nvPicPr>
        <xdr:cNvPr id="9" name="Obrázok 8">
          <a:extLst>
            <a:ext uri="{FF2B5EF4-FFF2-40B4-BE49-F238E27FC236}">
              <a16:creationId xmlns:a16="http://schemas.microsoft.com/office/drawing/2014/main" id="{44D15198-E4AB-459E-AD8D-ADFC4E6A54F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471" t="35663" r="26593" b="35660"/>
        <a:stretch/>
      </xdr:blipFill>
      <xdr:spPr>
        <a:xfrm>
          <a:off x="11477626" y="7296150"/>
          <a:ext cx="1075716" cy="657226"/>
        </a:xfrm>
        <a:prstGeom prst="rect">
          <a:avLst/>
        </a:prstGeom>
      </xdr:spPr>
    </xdr:pic>
    <xdr:clientData/>
  </xdr:twoCellAnchor>
  <xdr:twoCellAnchor editAs="oneCell">
    <xdr:from>
      <xdr:col>12</xdr:col>
      <xdr:colOff>104775</xdr:colOff>
      <xdr:row>35</xdr:row>
      <xdr:rowOff>28575</xdr:rowOff>
    </xdr:from>
    <xdr:to>
      <xdr:col>12</xdr:col>
      <xdr:colOff>1187450</xdr:colOff>
      <xdr:row>38</xdr:row>
      <xdr:rowOff>152400</xdr:rowOff>
    </xdr:to>
    <xdr:pic>
      <xdr:nvPicPr>
        <xdr:cNvPr id="14" name="Obrázok 13">
          <a:extLst>
            <a:ext uri="{FF2B5EF4-FFF2-40B4-BE49-F238E27FC236}">
              <a16:creationId xmlns:a16="http://schemas.microsoft.com/office/drawing/2014/main" id="{60F434FD-6902-4C6A-BDCF-D2F4B3E2C22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270" t="34682" r="27941" b="36274"/>
        <a:stretch/>
      </xdr:blipFill>
      <xdr:spPr>
        <a:xfrm>
          <a:off x="13001625" y="7239000"/>
          <a:ext cx="1082675" cy="752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D8B00-3914-4792-92B3-7F82F337A719}">
  <dimension ref="B1:AM46"/>
  <sheetViews>
    <sheetView showGridLines="0" tabSelected="1" zoomScaleNormal="100" workbookViewId="0">
      <selection activeCell="G42" sqref="G42"/>
    </sheetView>
  </sheetViews>
  <sheetFormatPr defaultColWidth="31.140625" defaultRowHeight="16.5" customHeight="1" x14ac:dyDescent="0.2"/>
  <cols>
    <col min="1" max="1" width="1.28515625" style="1" customWidth="1"/>
    <col min="2" max="2" width="18.140625" style="1" bestFit="1" customWidth="1"/>
    <col min="3" max="4" width="13.85546875" style="1" bestFit="1" customWidth="1"/>
    <col min="5" max="5" width="10.7109375" style="1" customWidth="1"/>
    <col min="6" max="6" width="6.28515625" style="1" customWidth="1"/>
    <col min="7" max="7" width="31.140625" style="1"/>
    <col min="8" max="8" width="16.7109375" style="1" customWidth="1"/>
    <col min="9" max="9" width="35.140625" style="1" customWidth="1"/>
    <col min="10" max="10" width="20.5703125" style="1" customWidth="1"/>
    <col min="11" max="11" width="2.5703125" style="1" customWidth="1"/>
    <col min="12" max="13" width="23.140625" style="1" customWidth="1"/>
    <col min="14" max="14" width="2.5703125" style="1" customWidth="1"/>
    <col min="15" max="16" width="23.140625" style="1" customWidth="1"/>
    <col min="17" max="17" width="2.5703125" style="1" customWidth="1"/>
    <col min="18" max="30" width="31.140625" style="1"/>
    <col min="31" max="43" width="31.140625" style="1" customWidth="1"/>
    <col min="44" max="16384" width="31.140625" style="1"/>
  </cols>
  <sheetData>
    <row r="1" spans="2:39" ht="6.75" customHeight="1" x14ac:dyDescent="0.2"/>
    <row r="2" spans="2:39" ht="16.5" customHeight="1" thickBot="1" x14ac:dyDescent="0.25">
      <c r="B2" s="9"/>
      <c r="C2" s="9"/>
      <c r="D2" s="9"/>
      <c r="E2" s="9"/>
    </row>
    <row r="3" spans="2:39" ht="16.5" customHeight="1" thickTop="1" thickBot="1" x14ac:dyDescent="0.3">
      <c r="B3" s="15"/>
      <c r="C3" s="15"/>
      <c r="D3" s="39">
        <v>2000</v>
      </c>
      <c r="E3" s="9"/>
    </row>
    <row r="4" spans="2:39" ht="16.5" customHeight="1" thickBot="1" x14ac:dyDescent="0.25">
      <c r="B4" s="16" t="s">
        <v>14</v>
      </c>
      <c r="C4" s="17" t="s">
        <v>11</v>
      </c>
      <c r="D4" s="40"/>
      <c r="E4" s="9"/>
      <c r="AG4" s="10" t="s">
        <v>3</v>
      </c>
      <c r="AI4" s="11" t="s">
        <v>6</v>
      </c>
      <c r="AK4" s="12" t="s">
        <v>10</v>
      </c>
      <c r="AL4" s="12" t="s">
        <v>9</v>
      </c>
      <c r="AM4" s="13">
        <f>(D3-(AG6*D5))/(D5-1)*-1</f>
        <v>-26.666666666666668</v>
      </c>
    </row>
    <row r="5" spans="2:39" ht="16.5" customHeight="1" thickBot="1" x14ac:dyDescent="0.25">
      <c r="B5" s="18" t="s">
        <v>8</v>
      </c>
      <c r="C5" s="19" t="s">
        <v>13</v>
      </c>
      <c r="D5" s="41">
        <v>16</v>
      </c>
      <c r="E5" s="9"/>
      <c r="AG5" s="14" t="s">
        <v>0</v>
      </c>
      <c r="AI5" s="6">
        <f>AG6</f>
        <v>100</v>
      </c>
      <c r="AK5" s="12" t="s">
        <v>10</v>
      </c>
      <c r="AL5" s="12" t="s">
        <v>9</v>
      </c>
      <c r="AM5" s="13">
        <f>-(AM4)</f>
        <v>26.666666666666668</v>
      </c>
    </row>
    <row r="6" spans="2:39" ht="16.5" customHeight="1" thickBot="1" x14ac:dyDescent="0.3">
      <c r="B6" s="15"/>
      <c r="C6" s="15"/>
      <c r="D6" s="42"/>
      <c r="E6" s="9"/>
      <c r="AG6" s="14">
        <v>100</v>
      </c>
      <c r="AI6" s="8">
        <f t="shared" ref="AI6:AI31" si="0">(B14*$AG$6)-(B13*$AM$4)</f>
        <v>226.66666666666666</v>
      </c>
    </row>
    <row r="7" spans="2:39" ht="16.5" customHeight="1" thickTop="1" x14ac:dyDescent="0.2">
      <c r="B7" s="9"/>
      <c r="C7" s="9"/>
      <c r="D7" s="9"/>
      <c r="E7" s="9"/>
      <c r="AG7" s="14" t="s">
        <v>1</v>
      </c>
      <c r="AI7" s="8">
        <f t="shared" si="0"/>
        <v>353.33333333333331</v>
      </c>
    </row>
    <row r="8" spans="2:39" ht="16.5" customHeight="1" x14ac:dyDescent="0.2">
      <c r="AG8" s="14">
        <v>30.8</v>
      </c>
      <c r="AI8" s="8">
        <f t="shared" si="0"/>
        <v>480</v>
      </c>
    </row>
    <row r="9" spans="2:39" ht="16.5" customHeight="1" thickBot="1" x14ac:dyDescent="0.25">
      <c r="AG9" s="14" t="s">
        <v>2</v>
      </c>
      <c r="AI9" s="8">
        <f t="shared" si="0"/>
        <v>606.66666666666663</v>
      </c>
    </row>
    <row r="10" spans="2:39" ht="16.5" customHeight="1" x14ac:dyDescent="0.2">
      <c r="C10" s="43" t="s">
        <v>7</v>
      </c>
      <c r="D10" s="44"/>
      <c r="E10" s="2"/>
      <c r="AG10" s="14">
        <v>38.4</v>
      </c>
      <c r="AI10" s="8">
        <f t="shared" si="0"/>
        <v>733.33333333333337</v>
      </c>
    </row>
    <row r="11" spans="2:39" ht="16.5" customHeight="1" thickBot="1" x14ac:dyDescent="0.25">
      <c r="C11" s="45"/>
      <c r="D11" s="46"/>
      <c r="E11" s="2"/>
      <c r="AG11" s="14" t="s">
        <v>4</v>
      </c>
      <c r="AI11" s="8">
        <f t="shared" si="0"/>
        <v>860</v>
      </c>
    </row>
    <row r="12" spans="2:39" ht="16.5" customHeight="1" thickBot="1" x14ac:dyDescent="0.25">
      <c r="B12" s="3" t="s">
        <v>5</v>
      </c>
      <c r="C12" s="4" t="s">
        <v>15</v>
      </c>
      <c r="D12" s="4" t="s">
        <v>16</v>
      </c>
      <c r="E12" s="2"/>
      <c r="AG12" s="14">
        <v>-1E-3</v>
      </c>
      <c r="AI12" s="8">
        <f t="shared" si="0"/>
        <v>986.66666666666674</v>
      </c>
    </row>
    <row r="13" spans="2:39" ht="16.5" customHeight="1" x14ac:dyDescent="0.2">
      <c r="B13" s="5">
        <v>1</v>
      </c>
      <c r="C13" s="6">
        <f>$AG$8</f>
        <v>30.8</v>
      </c>
      <c r="D13" s="6">
        <f t="shared" ref="D13:D39" si="1">C13+$AG$10</f>
        <v>69.2</v>
      </c>
      <c r="E13" s="2"/>
      <c r="AI13" s="8">
        <f t="shared" si="0"/>
        <v>1113.3333333333333</v>
      </c>
    </row>
    <row r="14" spans="2:39" ht="16.5" customHeight="1" x14ac:dyDescent="0.2">
      <c r="B14" s="7">
        <v>2</v>
      </c>
      <c r="C14" s="8">
        <f t="shared" ref="C14:C39" si="2">$AG$8+AI5-$AM$4</f>
        <v>157.46666666666667</v>
      </c>
      <c r="D14" s="8">
        <f t="shared" si="1"/>
        <v>195.86666666666667</v>
      </c>
      <c r="E14" s="2"/>
      <c r="AI14" s="8">
        <f t="shared" si="0"/>
        <v>1240</v>
      </c>
    </row>
    <row r="15" spans="2:39" ht="16.5" customHeight="1" x14ac:dyDescent="0.2">
      <c r="B15" s="7">
        <v>3</v>
      </c>
      <c r="C15" s="8">
        <f t="shared" si="2"/>
        <v>284.13333333333333</v>
      </c>
      <c r="D15" s="8">
        <f t="shared" si="1"/>
        <v>322.5333333333333</v>
      </c>
      <c r="E15" s="2"/>
      <c r="AI15" s="8">
        <f t="shared" si="0"/>
        <v>1366.6666666666667</v>
      </c>
    </row>
    <row r="16" spans="2:39" ht="16.5" customHeight="1" thickBot="1" x14ac:dyDescent="0.25">
      <c r="B16" s="7">
        <v>4</v>
      </c>
      <c r="C16" s="8">
        <f t="shared" si="2"/>
        <v>410.8</v>
      </c>
      <c r="D16" s="8">
        <f t="shared" si="1"/>
        <v>449.2</v>
      </c>
      <c r="E16" s="2"/>
      <c r="F16" s="20">
        <f>D14</f>
        <v>195.86666666666667</v>
      </c>
      <c r="Q16" s="24"/>
      <c r="AI16" s="8">
        <f t="shared" si="0"/>
        <v>1493.3333333333335</v>
      </c>
    </row>
    <row r="17" spans="2:35" ht="16.5" customHeight="1" thickBot="1" x14ac:dyDescent="0.25">
      <c r="B17" s="7">
        <v>5</v>
      </c>
      <c r="C17" s="8">
        <f t="shared" si="2"/>
        <v>537.4666666666667</v>
      </c>
      <c r="D17" s="8">
        <f t="shared" si="1"/>
        <v>575.86666666666667</v>
      </c>
      <c r="E17" s="2"/>
      <c r="F17" s="2"/>
      <c r="L17" s="34" t="s">
        <v>17</v>
      </c>
      <c r="M17" s="35"/>
      <c r="N17" s="28"/>
      <c r="O17" s="34" t="s">
        <v>17</v>
      </c>
      <c r="P17" s="35"/>
      <c r="AI17" s="8">
        <f t="shared" si="0"/>
        <v>1620</v>
      </c>
    </row>
    <row r="18" spans="2:35" ht="16.5" customHeight="1" thickBot="1" x14ac:dyDescent="0.25">
      <c r="B18" s="7">
        <v>6</v>
      </c>
      <c r="C18" s="8">
        <f t="shared" si="2"/>
        <v>664.13333333333321</v>
      </c>
      <c r="D18" s="8">
        <f t="shared" si="1"/>
        <v>702.53333333333319</v>
      </c>
      <c r="E18" s="2"/>
      <c r="L18" s="23" t="s">
        <v>20</v>
      </c>
      <c r="M18" s="23" t="s">
        <v>22</v>
      </c>
      <c r="N18" s="28"/>
      <c r="O18" s="34" t="s">
        <v>21</v>
      </c>
      <c r="P18" s="35"/>
      <c r="AI18" s="8">
        <f t="shared" si="0"/>
        <v>1746.6666666666667</v>
      </c>
    </row>
    <row r="19" spans="2:35" ht="16.5" customHeight="1" x14ac:dyDescent="0.2">
      <c r="B19" s="7">
        <v>7</v>
      </c>
      <c r="C19" s="8">
        <f t="shared" si="2"/>
        <v>790.8</v>
      </c>
      <c r="D19" s="8">
        <f t="shared" si="1"/>
        <v>829.19999999999993</v>
      </c>
      <c r="E19" s="2"/>
      <c r="L19" s="29"/>
      <c r="M19" s="30"/>
      <c r="N19" s="28"/>
      <c r="O19" s="31"/>
      <c r="P19" s="30"/>
      <c r="AI19" s="8">
        <f t="shared" si="0"/>
        <v>1873.3333333333335</v>
      </c>
    </row>
    <row r="20" spans="2:35" ht="16.5" customHeight="1" x14ac:dyDescent="0.2">
      <c r="B20" s="7">
        <v>8</v>
      </c>
      <c r="C20" s="8">
        <f t="shared" si="2"/>
        <v>917.46666666666658</v>
      </c>
      <c r="D20" s="8">
        <f t="shared" si="1"/>
        <v>955.86666666666656</v>
      </c>
      <c r="E20" s="2"/>
      <c r="F20" s="22">
        <f>C14</f>
        <v>157.46666666666667</v>
      </c>
      <c r="L20" s="32"/>
      <c r="M20" s="30"/>
      <c r="N20" s="28"/>
      <c r="O20" s="31"/>
      <c r="P20" s="30"/>
      <c r="AI20" s="8">
        <f t="shared" si="0"/>
        <v>2000</v>
      </c>
    </row>
    <row r="21" spans="2:35" ht="16.5" customHeight="1" x14ac:dyDescent="0.2">
      <c r="B21" s="7">
        <v>9</v>
      </c>
      <c r="C21" s="8">
        <f t="shared" si="2"/>
        <v>1044.1333333333334</v>
      </c>
      <c r="D21" s="8">
        <f t="shared" si="1"/>
        <v>1082.5333333333335</v>
      </c>
      <c r="E21" s="2"/>
      <c r="F21" s="2"/>
      <c r="L21" s="32"/>
      <c r="M21" s="30"/>
      <c r="N21" s="28"/>
      <c r="O21" s="31"/>
      <c r="P21" s="30"/>
      <c r="AI21" s="8">
        <f t="shared" si="0"/>
        <v>2126.6666666666665</v>
      </c>
    </row>
    <row r="22" spans="2:35" ht="16.5" customHeight="1" x14ac:dyDescent="0.2">
      <c r="B22" s="7">
        <v>10</v>
      </c>
      <c r="C22" s="8">
        <f t="shared" si="2"/>
        <v>1170.8</v>
      </c>
      <c r="D22" s="8">
        <f t="shared" si="1"/>
        <v>1209.2</v>
      </c>
      <c r="L22" s="32"/>
      <c r="M22" s="30"/>
      <c r="N22" s="28"/>
      <c r="O22" s="31"/>
      <c r="P22" s="30"/>
      <c r="AI22" s="8">
        <f t="shared" si="0"/>
        <v>2253.3333333333335</v>
      </c>
    </row>
    <row r="23" spans="2:35" ht="16.5" customHeight="1" x14ac:dyDescent="0.2">
      <c r="B23" s="7">
        <v>11</v>
      </c>
      <c r="C23" s="8">
        <f t="shared" si="2"/>
        <v>1297.4666666666667</v>
      </c>
      <c r="D23" s="8">
        <f t="shared" si="1"/>
        <v>1335.8666666666668</v>
      </c>
      <c r="L23" s="32"/>
      <c r="M23" s="30"/>
      <c r="N23" s="28"/>
      <c r="O23" s="31"/>
      <c r="P23" s="30"/>
      <c r="AI23" s="8">
        <f t="shared" si="0"/>
        <v>2380</v>
      </c>
    </row>
    <row r="24" spans="2:35" ht="16.5" customHeight="1" x14ac:dyDescent="0.2">
      <c r="B24" s="7">
        <v>12</v>
      </c>
      <c r="C24" s="8">
        <f t="shared" si="2"/>
        <v>1424.1333333333334</v>
      </c>
      <c r="D24" s="8">
        <f t="shared" si="1"/>
        <v>1462.5333333333335</v>
      </c>
      <c r="L24" s="32"/>
      <c r="M24" s="30"/>
      <c r="N24" s="28"/>
      <c r="O24" s="31"/>
      <c r="P24" s="30"/>
      <c r="AI24" s="8">
        <f t="shared" si="0"/>
        <v>2506.6666666666665</v>
      </c>
    </row>
    <row r="25" spans="2:35" ht="16.5" customHeight="1" thickBot="1" x14ac:dyDescent="0.25">
      <c r="B25" s="7">
        <v>13</v>
      </c>
      <c r="C25" s="8">
        <f t="shared" si="2"/>
        <v>1550.8000000000002</v>
      </c>
      <c r="D25" s="8">
        <f t="shared" si="1"/>
        <v>1589.2000000000003</v>
      </c>
      <c r="L25" s="33"/>
      <c r="M25" s="30"/>
      <c r="N25" s="28"/>
      <c r="O25" s="31"/>
      <c r="P25" s="30"/>
      <c r="Q25" s="28"/>
      <c r="AI25" s="8">
        <f t="shared" si="0"/>
        <v>2633.3333333333335</v>
      </c>
    </row>
    <row r="26" spans="2:35" ht="16.5" customHeight="1" thickBot="1" x14ac:dyDescent="0.25">
      <c r="B26" s="7">
        <v>14</v>
      </c>
      <c r="C26" s="8">
        <f t="shared" si="2"/>
        <v>1677.4666666666667</v>
      </c>
      <c r="D26" s="8">
        <f t="shared" si="1"/>
        <v>1715.8666666666668</v>
      </c>
      <c r="L26" s="34" t="s">
        <v>19</v>
      </c>
      <c r="M26" s="35"/>
      <c r="N26" s="28"/>
      <c r="O26" s="34" t="s">
        <v>18</v>
      </c>
      <c r="P26" s="35"/>
      <c r="Q26" s="28"/>
      <c r="AI26" s="8">
        <f t="shared" si="0"/>
        <v>2760</v>
      </c>
    </row>
    <row r="27" spans="2:35" ht="16.5" customHeight="1" thickBot="1" x14ac:dyDescent="0.25">
      <c r="B27" s="7">
        <v>15</v>
      </c>
      <c r="C27" s="8">
        <f t="shared" si="2"/>
        <v>1804.1333333333334</v>
      </c>
      <c r="D27" s="8">
        <f t="shared" si="1"/>
        <v>1842.5333333333335</v>
      </c>
      <c r="L27" s="34" t="str">
        <f>D3&amp; "mm"</f>
        <v>2000mm</v>
      </c>
      <c r="M27" s="35"/>
      <c r="N27" s="28"/>
      <c r="O27" s="34" t="str">
        <f>D5&amp; "ks"</f>
        <v>16ks</v>
      </c>
      <c r="P27" s="35"/>
      <c r="AI27" s="8">
        <f t="shared" si="0"/>
        <v>2886.666666666667</v>
      </c>
    </row>
    <row r="28" spans="2:35" ht="16.5" customHeight="1" x14ac:dyDescent="0.2">
      <c r="B28" s="7">
        <v>16</v>
      </c>
      <c r="C28" s="8">
        <f t="shared" si="2"/>
        <v>1930.8000000000002</v>
      </c>
      <c r="D28" s="8">
        <f t="shared" si="1"/>
        <v>1969.2000000000003</v>
      </c>
      <c r="AI28" s="8">
        <f t="shared" si="0"/>
        <v>3013.3333333333335</v>
      </c>
    </row>
    <row r="29" spans="2:35" ht="16.5" customHeight="1" x14ac:dyDescent="0.2">
      <c r="B29" s="7">
        <v>17</v>
      </c>
      <c r="C29" s="8">
        <f t="shared" si="2"/>
        <v>2057.4666666666667</v>
      </c>
      <c r="D29" s="8">
        <f t="shared" si="1"/>
        <v>2095.8666666666668</v>
      </c>
      <c r="F29" s="20">
        <f>D13</f>
        <v>69.2</v>
      </c>
      <c r="AI29" s="8">
        <f t="shared" si="0"/>
        <v>3140</v>
      </c>
    </row>
    <row r="30" spans="2:35" ht="16.5" customHeight="1" x14ac:dyDescent="0.2">
      <c r="B30" s="7">
        <v>18</v>
      </c>
      <c r="C30" s="8">
        <f t="shared" si="2"/>
        <v>2184.1333333333332</v>
      </c>
      <c r="D30" s="8">
        <f t="shared" si="1"/>
        <v>2222.5333333333333</v>
      </c>
      <c r="AI30" s="8">
        <f t="shared" si="0"/>
        <v>3266.666666666667</v>
      </c>
    </row>
    <row r="31" spans="2:35" ht="16.5" customHeight="1" thickBot="1" x14ac:dyDescent="0.25">
      <c r="B31" s="7">
        <v>19</v>
      </c>
      <c r="C31" s="8">
        <f t="shared" si="2"/>
        <v>2310.8000000000002</v>
      </c>
      <c r="D31" s="8">
        <f t="shared" si="1"/>
        <v>2349.2000000000003</v>
      </c>
      <c r="I31" s="21"/>
      <c r="AI31" s="8">
        <f t="shared" si="0"/>
        <v>3393.3333333333335</v>
      </c>
    </row>
    <row r="32" spans="2:35" ht="16.5" customHeight="1" thickBot="1" x14ac:dyDescent="0.25">
      <c r="B32" s="7">
        <v>20</v>
      </c>
      <c r="C32" s="8">
        <f t="shared" si="2"/>
        <v>2437.4666666666667</v>
      </c>
      <c r="D32" s="8">
        <f t="shared" si="1"/>
        <v>2475.8666666666668</v>
      </c>
      <c r="L32" s="34" t="s">
        <v>17</v>
      </c>
      <c r="M32" s="35"/>
    </row>
    <row r="33" spans="2:17" ht="16.5" customHeight="1" thickBot="1" x14ac:dyDescent="0.25">
      <c r="B33" s="7">
        <v>21</v>
      </c>
      <c r="C33" s="8">
        <f t="shared" si="2"/>
        <v>2564.1333333333332</v>
      </c>
      <c r="D33" s="8">
        <f t="shared" si="1"/>
        <v>2602.5333333333333</v>
      </c>
      <c r="F33" s="20">
        <f>C13</f>
        <v>30.8</v>
      </c>
      <c r="L33" s="23" t="s">
        <v>26</v>
      </c>
      <c r="M33" s="23" t="s">
        <v>25</v>
      </c>
    </row>
    <row r="34" spans="2:17" ht="16.5" customHeight="1" thickBot="1" x14ac:dyDescent="0.25">
      <c r="B34" s="7">
        <v>22</v>
      </c>
      <c r="C34" s="8">
        <f t="shared" si="2"/>
        <v>2690.8</v>
      </c>
      <c r="D34" s="8">
        <f t="shared" si="1"/>
        <v>2729.2000000000003</v>
      </c>
      <c r="L34" s="23" t="s">
        <v>23</v>
      </c>
      <c r="M34" s="23" t="s">
        <v>24</v>
      </c>
    </row>
    <row r="35" spans="2:17" ht="16.5" customHeight="1" thickTop="1" x14ac:dyDescent="0.2">
      <c r="B35" s="7">
        <v>23</v>
      </c>
      <c r="C35" s="8">
        <f t="shared" si="2"/>
        <v>2817.4666666666667</v>
      </c>
      <c r="D35" s="8">
        <f t="shared" si="1"/>
        <v>2855.8666666666668</v>
      </c>
      <c r="I35" s="37">
        <f>AM5</f>
        <v>26.666666666666668</v>
      </c>
      <c r="L35" s="26"/>
      <c r="M35" s="25"/>
    </row>
    <row r="36" spans="2:17" ht="16.5" customHeight="1" thickBot="1" x14ac:dyDescent="0.25">
      <c r="B36" s="7">
        <v>24</v>
      </c>
      <c r="C36" s="8">
        <f t="shared" si="2"/>
        <v>2944.1333333333337</v>
      </c>
      <c r="D36" s="8">
        <f t="shared" si="1"/>
        <v>2982.5333333333338</v>
      </c>
      <c r="I36" s="38"/>
      <c r="L36" s="26"/>
      <c r="M36" s="25"/>
    </row>
    <row r="37" spans="2:17" ht="16.5" customHeight="1" thickTop="1" x14ac:dyDescent="0.2">
      <c r="B37" s="7">
        <v>25</v>
      </c>
      <c r="C37" s="8">
        <f t="shared" si="2"/>
        <v>3070.8</v>
      </c>
      <c r="D37" s="8">
        <f t="shared" si="1"/>
        <v>3109.2000000000003</v>
      </c>
      <c r="L37" s="26"/>
      <c r="M37" s="25"/>
    </row>
    <row r="38" spans="2:17" ht="16.5" customHeight="1" x14ac:dyDescent="0.2">
      <c r="B38" s="7">
        <v>26</v>
      </c>
      <c r="C38" s="8">
        <f t="shared" si="2"/>
        <v>3197.4666666666667</v>
      </c>
      <c r="D38" s="8">
        <f t="shared" si="1"/>
        <v>3235.8666666666668</v>
      </c>
      <c r="I38" s="53" t="s">
        <v>12</v>
      </c>
      <c r="J38" s="54"/>
      <c r="L38" s="26"/>
      <c r="M38" s="25"/>
    </row>
    <row r="39" spans="2:17" ht="16.5" customHeight="1" x14ac:dyDescent="0.2">
      <c r="B39" s="7">
        <v>27</v>
      </c>
      <c r="C39" s="8">
        <f t="shared" si="2"/>
        <v>3324.1333333333337</v>
      </c>
      <c r="D39" s="8">
        <f t="shared" si="1"/>
        <v>3362.5333333333338</v>
      </c>
      <c r="I39" s="47" t="str">
        <f>IF(I35&lt;=(AG12), "Prekročený maximálny počet lamiel!", "")</f>
        <v/>
      </c>
      <c r="J39" s="48"/>
      <c r="L39" s="26"/>
      <c r="M39" s="25"/>
    </row>
    <row r="40" spans="2:17" ht="16.5" customHeight="1" thickBot="1" x14ac:dyDescent="0.25">
      <c r="I40" s="49"/>
      <c r="J40" s="50"/>
      <c r="L40" s="27"/>
      <c r="M40" s="25"/>
    </row>
    <row r="41" spans="2:17" ht="16.5" customHeight="1" thickBot="1" x14ac:dyDescent="0.25">
      <c r="I41" s="49"/>
      <c r="J41" s="50"/>
      <c r="L41" s="34" t="s">
        <v>18</v>
      </c>
      <c r="M41" s="35"/>
    </row>
    <row r="42" spans="2:17" ht="16.5" customHeight="1" thickBot="1" x14ac:dyDescent="0.25">
      <c r="I42" s="51"/>
      <c r="J42" s="52"/>
      <c r="L42" s="34" t="str">
        <f>(D5*4)&amp; "ks"</f>
        <v>64ks</v>
      </c>
      <c r="M42" s="35"/>
    </row>
    <row r="45" spans="2:17" ht="16.5" customHeight="1" x14ac:dyDescent="0.2">
      <c r="N45" s="36"/>
      <c r="Q45" s="36"/>
    </row>
    <row r="46" spans="2:17" ht="16.5" customHeight="1" x14ac:dyDescent="0.2">
      <c r="N46" s="36"/>
      <c r="Q46" s="36"/>
    </row>
  </sheetData>
  <sheetProtection sheet="1" objects="1" scenarios="1"/>
  <mergeCells count="18">
    <mergeCell ref="L27:M27"/>
    <mergeCell ref="O27:P27"/>
    <mergeCell ref="L32:M32"/>
    <mergeCell ref="L17:M17"/>
    <mergeCell ref="O17:P17"/>
    <mergeCell ref="O18:P18"/>
    <mergeCell ref="L26:M26"/>
    <mergeCell ref="O26:P26"/>
    <mergeCell ref="D3:D4"/>
    <mergeCell ref="D5:D6"/>
    <mergeCell ref="C10:D11"/>
    <mergeCell ref="I39:J42"/>
    <mergeCell ref="I38:J38"/>
    <mergeCell ref="L41:M41"/>
    <mergeCell ref="L42:M42"/>
    <mergeCell ref="Q45:Q46"/>
    <mergeCell ref="N45:N46"/>
    <mergeCell ref="I35:I36"/>
  </mergeCells>
  <conditionalFormatting sqref="C13:D39">
    <cfRule type="expression" dxfId="4" priority="2">
      <formula>($AI5)&lt;=($D$3)</formula>
    </cfRule>
    <cfRule type="expression" dxfId="3" priority="3">
      <formula>($AI5)&gt;($D$3)</formula>
    </cfRule>
  </conditionalFormatting>
  <conditionalFormatting sqref="D3 D5">
    <cfRule type="containsBlanks" dxfId="2" priority="1">
      <formula>LEN(TRIM(D3))=0</formula>
    </cfRule>
  </conditionalFormatting>
  <conditionalFormatting sqref="AI5:AI31">
    <cfRule type="expression" dxfId="1" priority="4">
      <formula>($AI5)&lt;=($D$3)</formula>
    </cfRule>
    <cfRule type="expression" dxfId="0" priority="5">
      <formula>($AI5)&gt;($D$3)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10016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Miroslav Juza</dc:creator>
  <cp:lastModifiedBy>Denis Danihel</cp:lastModifiedBy>
  <cp:lastPrinted>2023-07-03T10:21:19Z</cp:lastPrinted>
  <dcterms:created xsi:type="dcterms:W3CDTF">2023-06-06T09:21:51Z</dcterms:created>
  <dcterms:modified xsi:type="dcterms:W3CDTF">2024-04-02T06:50:07Z</dcterms:modified>
</cp:coreProperties>
</file>