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F:\1 DIELY ESHOP\12 PRISLUSENSTVO SAMONOSNY SYSTEM MANUAL_EXCEL\"/>
    </mc:Choice>
  </mc:AlternateContent>
  <xr:revisionPtr revIDLastSave="0" documentId="13_ncr:1_{934200A8-EE89-4438-B5E8-9BD8CC4F9830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LAF1" sheetId="19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19" l="1"/>
  <c r="O27" i="19"/>
  <c r="L27" i="19"/>
  <c r="C13" i="19" l="1"/>
  <c r="D13" i="19" s="1"/>
  <c r="F27" i="19" s="1"/>
  <c r="AI5" i="19"/>
  <c r="AM4" i="19"/>
  <c r="AI28" i="19" s="1"/>
  <c r="C37" i="19" s="1"/>
  <c r="D37" i="19" s="1"/>
  <c r="AI23" i="19" l="1"/>
  <c r="C32" i="19" s="1"/>
  <c r="D32" i="19" s="1"/>
  <c r="AI30" i="19"/>
  <c r="C39" i="19" s="1"/>
  <c r="D39" i="19" s="1"/>
  <c r="C14" i="19"/>
  <c r="F21" i="19" s="1"/>
  <c r="AI15" i="19"/>
  <c r="C24" i="19" s="1"/>
  <c r="D24" i="19" s="1"/>
  <c r="AI22" i="19"/>
  <c r="C31" i="19" s="1"/>
  <c r="D31" i="19" s="1"/>
  <c r="AI26" i="19"/>
  <c r="C35" i="19" s="1"/>
  <c r="D35" i="19" s="1"/>
  <c r="AI31" i="19"/>
  <c r="F33" i="19"/>
  <c r="AI17" i="19"/>
  <c r="C26" i="19" s="1"/>
  <c r="D26" i="19" s="1"/>
  <c r="AI19" i="19"/>
  <c r="C28" i="19" s="1"/>
  <c r="D28" i="19" s="1"/>
  <c r="AI16" i="19"/>
  <c r="C25" i="19" s="1"/>
  <c r="D25" i="19" s="1"/>
  <c r="AI24" i="19"/>
  <c r="C33" i="19" s="1"/>
  <c r="D33" i="19" s="1"/>
  <c r="AI6" i="19"/>
  <c r="C15" i="19" s="1"/>
  <c r="D15" i="19" s="1"/>
  <c r="AI18" i="19"/>
  <c r="C27" i="19" s="1"/>
  <c r="D27" i="19" s="1"/>
  <c r="AI9" i="19"/>
  <c r="C18" i="19" s="1"/>
  <c r="D18" i="19" s="1"/>
  <c r="AI13" i="19"/>
  <c r="C22" i="19" s="1"/>
  <c r="D22" i="19" s="1"/>
  <c r="AI21" i="19"/>
  <c r="C30" i="19" s="1"/>
  <c r="D30" i="19" s="1"/>
  <c r="AI14" i="19"/>
  <c r="C23" i="19" s="1"/>
  <c r="D23" i="19" s="1"/>
  <c r="AI29" i="19"/>
  <c r="C38" i="19" s="1"/>
  <c r="D38" i="19" s="1"/>
  <c r="AI25" i="19"/>
  <c r="C34" i="19" s="1"/>
  <c r="D34" i="19" s="1"/>
  <c r="AI7" i="19"/>
  <c r="C16" i="19" s="1"/>
  <c r="D16" i="19" s="1"/>
  <c r="AI8" i="19"/>
  <c r="C17" i="19" s="1"/>
  <c r="D17" i="19" s="1"/>
  <c r="AI10" i="19"/>
  <c r="C19" i="19" s="1"/>
  <c r="D19" i="19" s="1"/>
  <c r="I35" i="19"/>
  <c r="I39" i="19" s="1"/>
  <c r="AI11" i="19"/>
  <c r="C20" i="19" s="1"/>
  <c r="D20" i="19" s="1"/>
  <c r="AI12" i="19"/>
  <c r="C21" i="19" s="1"/>
  <c r="D21" i="19" s="1"/>
  <c r="AI27" i="19"/>
  <c r="C36" i="19" s="1"/>
  <c r="D36" i="19" s="1"/>
  <c r="AI20" i="19"/>
  <c r="C29" i="19" s="1"/>
  <c r="D29" i="19" s="1"/>
  <c r="D14" i="19" l="1"/>
  <c r="F15" i="19" s="1"/>
</calcChain>
</file>

<file path=xl/sharedStrings.xml><?xml version="1.0" encoding="utf-8"?>
<sst xmlns="http://schemas.openxmlformats.org/spreadsheetml/2006/main" count="30" uniqueCount="26">
  <si>
    <r>
      <t>Výška "</t>
    </r>
    <r>
      <rPr>
        <b/>
        <sz val="12"/>
        <color theme="1"/>
        <rFont val="Calibri"/>
        <family val="2"/>
        <charset val="238"/>
        <scheme val="minor"/>
      </rPr>
      <t>UT</t>
    </r>
    <r>
      <rPr>
        <sz val="12"/>
        <color theme="1"/>
        <rFont val="Calibri"/>
        <family val="2"/>
        <charset val="238"/>
        <scheme val="minor"/>
      </rPr>
      <t>" profilu</t>
    </r>
  </si>
  <si>
    <t>[mm]</t>
  </si>
  <si>
    <t>konštanty</t>
  </si>
  <si>
    <t>Výška</t>
  </si>
  <si>
    <t>Prekrytie</t>
  </si>
  <si>
    <t>mm</t>
  </si>
  <si>
    <t>Počet lamiel</t>
  </si>
  <si>
    <t>[ks ]</t>
  </si>
  <si>
    <t>výška lamely</t>
  </si>
  <si>
    <t>výška prvej diery</t>
  </si>
  <si>
    <t>ku dalsej diere</t>
  </si>
  <si>
    <t>Diery v drážkach</t>
  </si>
  <si>
    <t>maximálne prekrytie</t>
  </si>
  <si>
    <t>Lamela</t>
  </si>
  <si>
    <t>Kód</t>
  </si>
  <si>
    <t>AL-UT21-6</t>
  </si>
  <si>
    <t>AL-U21-6</t>
  </si>
  <si>
    <t>Dĺžka (výška)</t>
  </si>
  <si>
    <t>Počet</t>
  </si>
  <si>
    <t>Pre „UT“ profil</t>
  </si>
  <si>
    <t>Pre „U“ profil</t>
  </si>
  <si>
    <t>E1-3S4.2x19</t>
  </si>
  <si>
    <t>E1-4S4.2x19</t>
  </si>
  <si>
    <t>Poznámka</t>
  </si>
  <si>
    <t>AL-LAL</t>
  </si>
  <si>
    <t>Drážka 1(mm)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</si>
</sst>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6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4" fillId="0" borderId="0" xfId="0" applyFont="1" applyProtection="1"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5" fillId="7" borderId="2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vertical="top"/>
      <protection hidden="1"/>
    </xf>
    <xf numFmtId="164" fontId="7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right" vertical="top"/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25" xfId="0" applyFont="1" applyBorder="1" applyProtection="1">
      <protection hidden="1"/>
    </xf>
    <xf numFmtId="0" fontId="1" fillId="0" borderId="29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5" borderId="22" xfId="0" applyFont="1" applyFill="1" applyBorder="1" applyAlignment="1" applyProtection="1">
      <alignment horizontal="center" vertical="center"/>
      <protection locked="0" hidden="1"/>
    </xf>
    <xf numFmtId="0" fontId="6" fillId="5" borderId="23" xfId="0" applyFont="1" applyFill="1" applyBorder="1" applyAlignment="1" applyProtection="1">
      <alignment horizontal="center" vertical="center"/>
      <protection locked="0" hidden="1"/>
    </xf>
    <xf numFmtId="0" fontId="6" fillId="5" borderId="12" xfId="0" applyFont="1" applyFill="1" applyBorder="1" applyAlignment="1" applyProtection="1">
      <alignment horizontal="center" vertical="center"/>
      <protection locked="0"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10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164" fontId="7" fillId="0" borderId="11" xfId="0" applyNumberFormat="1" applyFont="1" applyBorder="1" applyAlignment="1" applyProtection="1">
      <alignment horizontal="center" vertical="center"/>
      <protection hidden="1"/>
    </xf>
    <xf numFmtId="164" fontId="7" fillId="0" borderId="12" xfId="0" applyNumberFormat="1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sv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59121</xdr:colOff>
      <xdr:row>3</xdr:row>
      <xdr:rowOff>19707</xdr:rowOff>
    </xdr:from>
    <xdr:to>
      <xdr:col>6</xdr:col>
      <xdr:colOff>367801</xdr:colOff>
      <xdr:row>3</xdr:row>
      <xdr:rowOff>145098</xdr:rowOff>
    </xdr:to>
    <xdr:cxnSp macro="">
      <xdr:nvCxnSpPr>
        <xdr:cNvPr id="31" name="Rovná spojovacia šípka 30">
          <a:extLst>
            <a:ext uri="{FF2B5EF4-FFF2-40B4-BE49-F238E27FC236}">
              <a16:creationId xmlns:a16="http://schemas.microsoft.com/office/drawing/2014/main" id="{A51BA0F7-90F7-4729-8006-0A09EAADC35D}"/>
            </a:ext>
          </a:extLst>
        </xdr:cNvPr>
        <xdr:cNvCxnSpPr>
          <a:endCxn id="35" idx="1"/>
        </xdr:cNvCxnSpPr>
      </xdr:nvCxnSpPr>
      <xdr:spPr>
        <a:xfrm>
          <a:off x="3202371" y="524532"/>
          <a:ext cx="1442155" cy="125391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56284</xdr:colOff>
      <xdr:row>3</xdr:row>
      <xdr:rowOff>145098</xdr:rowOff>
    </xdr:from>
    <xdr:to>
      <xdr:col>6</xdr:col>
      <xdr:colOff>367801</xdr:colOff>
      <xdr:row>5</xdr:row>
      <xdr:rowOff>30306</xdr:rowOff>
    </xdr:to>
    <xdr:cxnSp macro="">
      <xdr:nvCxnSpPr>
        <xdr:cNvPr id="32" name="Rovná spojovacia šípka 31">
          <a:extLst>
            <a:ext uri="{FF2B5EF4-FFF2-40B4-BE49-F238E27FC236}">
              <a16:creationId xmlns:a16="http://schemas.microsoft.com/office/drawing/2014/main" id="{02BA91C6-FAF9-420E-A950-F693A28991E0}"/>
            </a:ext>
          </a:extLst>
        </xdr:cNvPr>
        <xdr:cNvCxnSpPr>
          <a:endCxn id="35" idx="1"/>
        </xdr:cNvCxnSpPr>
      </xdr:nvCxnSpPr>
      <xdr:spPr>
        <a:xfrm flipV="1">
          <a:off x="3199534" y="649923"/>
          <a:ext cx="1444992" cy="304308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3340157</xdr:colOff>
      <xdr:row>32</xdr:row>
      <xdr:rowOff>31124</xdr:rowOff>
    </xdr:from>
    <xdr:to>
      <xdr:col>12</xdr:col>
      <xdr:colOff>1050258</xdr:colOff>
      <xdr:row>33</xdr:row>
      <xdr:rowOff>174380</xdr:rowOff>
    </xdr:to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86A13FF9-FF92-4808-8C89-12ECDD528F15}"/>
            </a:ext>
          </a:extLst>
        </xdr:cNvPr>
        <xdr:cNvSpPr txBox="1"/>
      </xdr:nvSpPr>
      <xdr:spPr>
        <a:xfrm>
          <a:off x="9693332" y="6612899"/>
          <a:ext cx="6015901" cy="352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="1">
              <a:solidFill>
                <a:schemeClr val="tx1"/>
              </a:solidFill>
            </a:rPr>
            <a:t>Reálne (vypočítané)</a:t>
          </a:r>
          <a:r>
            <a:rPr lang="sk-SK" sz="1500" b="1" baseline="0">
              <a:solidFill>
                <a:schemeClr val="tx1"/>
              </a:solidFill>
            </a:rPr>
            <a:t> </a:t>
          </a:r>
          <a:r>
            <a:rPr lang="sk-SK" sz="1500" b="1">
              <a:solidFill>
                <a:schemeClr val="tx1"/>
              </a:solidFill>
            </a:rPr>
            <a:t>prekrytie</a:t>
          </a:r>
        </a:p>
      </xdr:txBody>
    </xdr:sp>
    <xdr:clientData/>
  </xdr:twoCellAnchor>
  <xdr:twoCellAnchor>
    <xdr:from>
      <xdr:col>6</xdr:col>
      <xdr:colOff>367801</xdr:colOff>
      <xdr:row>2</xdr:row>
      <xdr:rowOff>79989</xdr:rowOff>
    </xdr:from>
    <xdr:to>
      <xdr:col>7</xdr:col>
      <xdr:colOff>1104900</xdr:colOff>
      <xdr:row>5</xdr:row>
      <xdr:rowOff>0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A73DCCF9-2446-4698-9506-9DB5BEE98269}"/>
            </a:ext>
          </a:extLst>
        </xdr:cNvPr>
        <xdr:cNvSpPr txBox="1"/>
      </xdr:nvSpPr>
      <xdr:spPr>
        <a:xfrm>
          <a:off x="4644526" y="375264"/>
          <a:ext cx="2813549" cy="548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hodnoty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102053</xdr:colOff>
      <xdr:row>32</xdr:row>
      <xdr:rowOff>153097</xdr:rowOff>
    </xdr:from>
    <xdr:to>
      <xdr:col>5</xdr:col>
      <xdr:colOff>194921</xdr:colOff>
      <xdr:row>32</xdr:row>
      <xdr:rowOff>153097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00A15C72-98C4-4986-AF63-3183AA62BDBE}"/>
            </a:ext>
          </a:extLst>
        </xdr:cNvPr>
        <xdr:cNvCxnSpPr/>
      </xdr:nvCxnSpPr>
      <xdr:spPr>
        <a:xfrm>
          <a:off x="3245303" y="6734872"/>
          <a:ext cx="80724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422030</xdr:colOff>
      <xdr:row>20</xdr:row>
      <xdr:rowOff>104973</xdr:rowOff>
    </xdr:from>
    <xdr:to>
      <xdr:col>5</xdr:col>
      <xdr:colOff>145133</xdr:colOff>
      <xdr:row>20</xdr:row>
      <xdr:rowOff>104973</xdr:rowOff>
    </xdr:to>
    <xdr:cxnSp macro="">
      <xdr:nvCxnSpPr>
        <xdr:cNvPr id="40" name="Rovná spojovacia šípka 39">
          <a:extLst>
            <a:ext uri="{FF2B5EF4-FFF2-40B4-BE49-F238E27FC236}">
              <a16:creationId xmlns:a16="http://schemas.microsoft.com/office/drawing/2014/main" id="{05F73C71-DD83-4242-BEE0-DD6DCF36E4FB}"/>
            </a:ext>
          </a:extLst>
        </xdr:cNvPr>
        <xdr:cNvCxnSpPr/>
      </xdr:nvCxnSpPr>
      <xdr:spPr>
        <a:xfrm>
          <a:off x="3565280" y="4381698"/>
          <a:ext cx="437478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256674</xdr:colOff>
      <xdr:row>12</xdr:row>
      <xdr:rowOff>54428</xdr:rowOff>
    </xdr:from>
    <xdr:to>
      <xdr:col>4</xdr:col>
      <xdr:colOff>256674</xdr:colOff>
      <xdr:row>26</xdr:row>
      <xdr:rowOff>129049</xdr:rowOff>
    </xdr:to>
    <xdr:cxnSp macro="">
      <xdr:nvCxnSpPr>
        <xdr:cNvPr id="41" name="Rovná spojnica 40">
          <a:extLst>
            <a:ext uri="{FF2B5EF4-FFF2-40B4-BE49-F238E27FC236}">
              <a16:creationId xmlns:a16="http://schemas.microsoft.com/office/drawing/2014/main" id="{D2C21936-8818-4C66-919E-04F24C84668E}"/>
            </a:ext>
          </a:extLst>
        </xdr:cNvPr>
        <xdr:cNvCxnSpPr/>
      </xdr:nvCxnSpPr>
      <xdr:spPr>
        <a:xfrm flipV="1">
          <a:off x="3402997" y="2438751"/>
          <a:ext cx="0" cy="2999717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12</xdr:row>
      <xdr:rowOff>59872</xdr:rowOff>
    </xdr:from>
    <xdr:to>
      <xdr:col>4</xdr:col>
      <xdr:colOff>265339</xdr:colOff>
      <xdr:row>12</xdr:row>
      <xdr:rowOff>59872</xdr:rowOff>
    </xdr:to>
    <xdr:cxnSp macro="">
      <xdr:nvCxnSpPr>
        <xdr:cNvPr id="42" name="Rovná spojnica 41">
          <a:extLst>
            <a:ext uri="{FF2B5EF4-FFF2-40B4-BE49-F238E27FC236}">
              <a16:creationId xmlns:a16="http://schemas.microsoft.com/office/drawing/2014/main" id="{566F9514-5C57-431D-88BE-C02F724D0AD6}"/>
            </a:ext>
          </a:extLst>
        </xdr:cNvPr>
        <xdr:cNvCxnSpPr/>
      </xdr:nvCxnSpPr>
      <xdr:spPr>
        <a:xfrm>
          <a:off x="3090182" y="2450647"/>
          <a:ext cx="318407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845760</xdr:colOff>
      <xdr:row>12</xdr:row>
      <xdr:rowOff>175340</xdr:rowOff>
    </xdr:from>
    <xdr:to>
      <xdr:col>4</xdr:col>
      <xdr:colOff>115661</xdr:colOff>
      <xdr:row>12</xdr:row>
      <xdr:rowOff>175340</xdr:rowOff>
    </xdr:to>
    <xdr:cxnSp macro="">
      <xdr:nvCxnSpPr>
        <xdr:cNvPr id="43" name="Rovná spojnica 42">
          <a:extLst>
            <a:ext uri="{FF2B5EF4-FFF2-40B4-BE49-F238E27FC236}">
              <a16:creationId xmlns:a16="http://schemas.microsoft.com/office/drawing/2014/main" id="{A0D633A3-1435-4251-824F-7BF6D580A8BB}"/>
            </a:ext>
          </a:extLst>
        </xdr:cNvPr>
        <xdr:cNvCxnSpPr/>
      </xdr:nvCxnSpPr>
      <xdr:spPr>
        <a:xfrm>
          <a:off x="2141160" y="2566115"/>
          <a:ext cx="1117751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105781</xdr:colOff>
      <xdr:row>12</xdr:row>
      <xdr:rowOff>169405</xdr:rowOff>
    </xdr:from>
    <xdr:to>
      <xdr:col>4</xdr:col>
      <xdr:colOff>105781</xdr:colOff>
      <xdr:row>32</xdr:row>
      <xdr:rowOff>164123</xdr:rowOff>
    </xdr:to>
    <xdr:cxnSp macro="">
      <xdr:nvCxnSpPr>
        <xdr:cNvPr id="44" name="Rovná spojnica 43">
          <a:extLst>
            <a:ext uri="{FF2B5EF4-FFF2-40B4-BE49-F238E27FC236}">
              <a16:creationId xmlns:a16="http://schemas.microsoft.com/office/drawing/2014/main" id="{592D11CB-33B2-4D0B-87E3-9E91C86F2566}"/>
            </a:ext>
          </a:extLst>
        </xdr:cNvPr>
        <xdr:cNvCxnSpPr/>
      </xdr:nvCxnSpPr>
      <xdr:spPr>
        <a:xfrm flipV="1">
          <a:off x="3249031" y="2560180"/>
          <a:ext cx="0" cy="4185718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843603</xdr:colOff>
      <xdr:row>13</xdr:row>
      <xdr:rowOff>179473</xdr:rowOff>
    </xdr:from>
    <xdr:to>
      <xdr:col>4</xdr:col>
      <xdr:colOff>436684</xdr:colOff>
      <xdr:row>13</xdr:row>
      <xdr:rowOff>179473</xdr:rowOff>
    </xdr:to>
    <xdr:cxnSp macro="">
      <xdr:nvCxnSpPr>
        <xdr:cNvPr id="48" name="Rovná spojnica 47">
          <a:extLst>
            <a:ext uri="{FF2B5EF4-FFF2-40B4-BE49-F238E27FC236}">
              <a16:creationId xmlns:a16="http://schemas.microsoft.com/office/drawing/2014/main" id="{5876DFCE-6EF9-429D-A5EB-FD7F30B2C22F}"/>
            </a:ext>
          </a:extLst>
        </xdr:cNvPr>
        <xdr:cNvCxnSpPr/>
      </xdr:nvCxnSpPr>
      <xdr:spPr>
        <a:xfrm>
          <a:off x="2139003" y="2779798"/>
          <a:ext cx="1440931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858097</xdr:colOff>
      <xdr:row>13</xdr:row>
      <xdr:rowOff>49627</xdr:rowOff>
    </xdr:from>
    <xdr:to>
      <xdr:col>4</xdr:col>
      <xdr:colOff>635977</xdr:colOff>
      <xdr:row>13</xdr:row>
      <xdr:rowOff>49627</xdr:rowOff>
    </xdr:to>
    <xdr:cxnSp macro="">
      <xdr:nvCxnSpPr>
        <xdr:cNvPr id="49" name="Rovná spojnica 48">
          <a:extLst>
            <a:ext uri="{FF2B5EF4-FFF2-40B4-BE49-F238E27FC236}">
              <a16:creationId xmlns:a16="http://schemas.microsoft.com/office/drawing/2014/main" id="{DBAB76F3-8C2A-4DCB-806D-79AFADF0E5D3}"/>
            </a:ext>
          </a:extLst>
        </xdr:cNvPr>
        <xdr:cNvCxnSpPr/>
      </xdr:nvCxnSpPr>
      <xdr:spPr>
        <a:xfrm>
          <a:off x="3077422" y="2649952"/>
          <a:ext cx="70180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429820</xdr:colOff>
      <xdr:row>13</xdr:row>
      <xdr:rowOff>167169</xdr:rowOff>
    </xdr:from>
    <xdr:to>
      <xdr:col>4</xdr:col>
      <xdr:colOff>429820</xdr:colOff>
      <xdr:row>20</xdr:row>
      <xdr:rowOff>97048</xdr:rowOff>
    </xdr:to>
    <xdr:cxnSp macro="">
      <xdr:nvCxnSpPr>
        <xdr:cNvPr id="50" name="Rovná spojnica 49">
          <a:extLst>
            <a:ext uri="{FF2B5EF4-FFF2-40B4-BE49-F238E27FC236}">
              <a16:creationId xmlns:a16="http://schemas.microsoft.com/office/drawing/2014/main" id="{DF91905F-4EA8-4805-8A8D-E0706402F115}"/>
            </a:ext>
          </a:extLst>
        </xdr:cNvPr>
        <xdr:cNvCxnSpPr/>
      </xdr:nvCxnSpPr>
      <xdr:spPr>
        <a:xfrm flipV="1">
          <a:off x="3574867" y="2755094"/>
          <a:ext cx="0" cy="1389180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636964</xdr:colOff>
      <xdr:row>13</xdr:row>
      <xdr:rowOff>40468</xdr:rowOff>
    </xdr:from>
    <xdr:to>
      <xdr:col>4</xdr:col>
      <xdr:colOff>636964</xdr:colOff>
      <xdr:row>14</xdr:row>
      <xdr:rowOff>90854</xdr:rowOff>
    </xdr:to>
    <xdr:cxnSp macro="">
      <xdr:nvCxnSpPr>
        <xdr:cNvPr id="51" name="Rovná spojnica 50">
          <a:extLst>
            <a:ext uri="{FF2B5EF4-FFF2-40B4-BE49-F238E27FC236}">
              <a16:creationId xmlns:a16="http://schemas.microsoft.com/office/drawing/2014/main" id="{5F247DD5-6C1E-42F4-91B6-352AFC6C8DDE}"/>
            </a:ext>
          </a:extLst>
        </xdr:cNvPr>
        <xdr:cNvCxnSpPr/>
      </xdr:nvCxnSpPr>
      <xdr:spPr>
        <a:xfrm flipV="1">
          <a:off x="3780214" y="2640793"/>
          <a:ext cx="0" cy="259936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629801</xdr:colOff>
      <xdr:row>14</xdr:row>
      <xdr:rowOff>82837</xdr:rowOff>
    </xdr:from>
    <xdr:to>
      <xdr:col>5</xdr:col>
      <xdr:colOff>142202</xdr:colOff>
      <xdr:row>14</xdr:row>
      <xdr:rowOff>82837</xdr:rowOff>
    </xdr:to>
    <xdr:cxnSp macro="">
      <xdr:nvCxnSpPr>
        <xdr:cNvPr id="52" name="Rovná spojovacia šípka 51">
          <a:extLst>
            <a:ext uri="{FF2B5EF4-FFF2-40B4-BE49-F238E27FC236}">
              <a16:creationId xmlns:a16="http://schemas.microsoft.com/office/drawing/2014/main" id="{7AC63D1B-3A75-44B6-A5E5-330FAA75C2B4}"/>
            </a:ext>
          </a:extLst>
        </xdr:cNvPr>
        <xdr:cNvCxnSpPr/>
      </xdr:nvCxnSpPr>
      <xdr:spPr>
        <a:xfrm>
          <a:off x="3773051" y="2892712"/>
          <a:ext cx="226776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250060</xdr:colOff>
      <xdr:row>26</xdr:row>
      <xdr:rowOff>126763</xdr:rowOff>
    </xdr:from>
    <xdr:to>
      <xdr:col>5</xdr:col>
      <xdr:colOff>148478</xdr:colOff>
      <xdr:row>26</xdr:row>
      <xdr:rowOff>126763</xdr:rowOff>
    </xdr:to>
    <xdr:cxnSp macro="">
      <xdr:nvCxnSpPr>
        <xdr:cNvPr id="53" name="Rovná spojovacia šípka 52">
          <a:extLst>
            <a:ext uri="{FF2B5EF4-FFF2-40B4-BE49-F238E27FC236}">
              <a16:creationId xmlns:a16="http://schemas.microsoft.com/office/drawing/2014/main" id="{C205FD53-839A-42F7-BA69-6863B7F148F8}"/>
            </a:ext>
          </a:extLst>
        </xdr:cNvPr>
        <xdr:cNvCxnSpPr/>
      </xdr:nvCxnSpPr>
      <xdr:spPr>
        <a:xfrm>
          <a:off x="3393310" y="5241688"/>
          <a:ext cx="61279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136308</xdr:colOff>
      <xdr:row>19</xdr:row>
      <xdr:rowOff>28482</xdr:rowOff>
    </xdr:from>
    <xdr:to>
      <xdr:col>11</xdr:col>
      <xdr:colOff>1336081</xdr:colOff>
      <xdr:row>24</xdr:row>
      <xdr:rowOff>43982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E64307A-9452-4E1B-85F0-5AFF6BE5D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3" t="22697" r="19012" b="22315"/>
        <a:stretch/>
      </xdr:blipFill>
      <xdr:spPr>
        <a:xfrm>
          <a:off x="11490108" y="3886107"/>
          <a:ext cx="1199773" cy="1063250"/>
        </a:xfrm>
        <a:prstGeom prst="rect">
          <a:avLst/>
        </a:prstGeom>
      </xdr:spPr>
    </xdr:pic>
    <xdr:clientData/>
  </xdr:twoCellAnchor>
  <xdr:twoCellAnchor editAs="oneCell">
    <xdr:from>
      <xdr:col>12</xdr:col>
      <xdr:colOff>89071</xdr:colOff>
      <xdr:row>18</xdr:row>
      <xdr:rowOff>160440</xdr:rowOff>
    </xdr:from>
    <xdr:to>
      <xdr:col>12</xdr:col>
      <xdr:colOff>1324284</xdr:colOff>
      <xdr:row>24</xdr:row>
      <xdr:rowOff>24230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5D9B5F00-B9AB-440A-A4D2-1289BD3A7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1" t="21680" r="17457" b="21639"/>
        <a:stretch/>
      </xdr:blipFill>
      <xdr:spPr>
        <a:xfrm>
          <a:off x="12985921" y="3808515"/>
          <a:ext cx="1235213" cy="112109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123826</xdr:colOff>
      <xdr:row>35</xdr:row>
      <xdr:rowOff>85725</xdr:rowOff>
    </xdr:from>
    <xdr:to>
      <xdr:col>11</xdr:col>
      <xdr:colOff>1199542</xdr:colOff>
      <xdr:row>38</xdr:row>
      <xdr:rowOff>114301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57ACBB96-6C14-4A7E-B19F-2917A859F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1477626" y="72961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35</xdr:row>
      <xdr:rowOff>28575</xdr:rowOff>
    </xdr:from>
    <xdr:to>
      <xdr:col>12</xdr:col>
      <xdr:colOff>1187450</xdr:colOff>
      <xdr:row>38</xdr:row>
      <xdr:rowOff>152400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F724E9E1-DACC-45F4-81C0-384D5E5DA5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3001625" y="7239000"/>
          <a:ext cx="1082675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286260</xdr:colOff>
      <xdr:row>6</xdr:row>
      <xdr:rowOff>179295</xdr:rowOff>
    </xdr:from>
    <xdr:to>
      <xdr:col>7</xdr:col>
      <xdr:colOff>869495</xdr:colOff>
      <xdr:row>40</xdr:row>
      <xdr:rowOff>68850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B50DF49F-09E1-4FF8-B08E-B3727EB8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084" y="1333501"/>
          <a:ext cx="3070940" cy="7128555"/>
        </a:xfrm>
        <a:prstGeom prst="rect">
          <a:avLst/>
        </a:prstGeom>
      </xdr:spPr>
    </xdr:pic>
    <xdr:clientData/>
  </xdr:twoCellAnchor>
  <xdr:twoCellAnchor editAs="oneCell">
    <xdr:from>
      <xdr:col>7</xdr:col>
      <xdr:colOff>414618</xdr:colOff>
      <xdr:row>18</xdr:row>
      <xdr:rowOff>145677</xdr:rowOff>
    </xdr:from>
    <xdr:to>
      <xdr:col>7</xdr:col>
      <xdr:colOff>3322783</xdr:colOff>
      <xdr:row>42</xdr:row>
      <xdr:rowOff>72260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8883BE09-3D31-4E60-A2A4-86A6AA38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7147" y="3854824"/>
          <a:ext cx="2908165" cy="5036465"/>
        </a:xfrm>
        <a:prstGeom prst="rect">
          <a:avLst/>
        </a:prstGeom>
      </xdr:spPr>
    </xdr:pic>
    <xdr:clientData/>
  </xdr:twoCellAnchor>
  <xdr:twoCellAnchor editAs="oneCell">
    <xdr:from>
      <xdr:col>9</xdr:col>
      <xdr:colOff>1233509</xdr:colOff>
      <xdr:row>1</xdr:row>
      <xdr:rowOff>100853</xdr:rowOff>
    </xdr:from>
    <xdr:to>
      <xdr:col>14</xdr:col>
      <xdr:colOff>1424008</xdr:colOff>
      <xdr:row>14</xdr:row>
      <xdr:rowOff>89910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5B19ED25-9EEE-40E1-8F7C-1006383D3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2240" y="188776"/>
          <a:ext cx="4989633" cy="2751307"/>
        </a:xfrm>
        <a:prstGeom prst="rect">
          <a:avLst/>
        </a:prstGeom>
      </xdr:spPr>
    </xdr:pic>
    <xdr:clientData/>
  </xdr:twoCellAnchor>
  <xdr:twoCellAnchor editAs="oneCell">
    <xdr:from>
      <xdr:col>14</xdr:col>
      <xdr:colOff>829235</xdr:colOff>
      <xdr:row>17</xdr:row>
      <xdr:rowOff>201706</xdr:rowOff>
    </xdr:from>
    <xdr:to>
      <xdr:col>15</xdr:col>
      <xdr:colOff>701635</xdr:colOff>
      <xdr:row>24</xdr:row>
      <xdr:rowOff>142558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E228AEEA-2D08-447B-B0C7-32156836E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27706" y="3697941"/>
          <a:ext cx="1418811" cy="1431235"/>
        </a:xfrm>
        <a:prstGeom prst="rect">
          <a:avLst/>
        </a:prstGeom>
      </xdr:spPr>
    </xdr:pic>
    <xdr:clientData/>
  </xdr:twoCellAnchor>
  <xdr:twoCellAnchor editAs="oneCell">
    <xdr:from>
      <xdr:col>7</xdr:col>
      <xdr:colOff>649645</xdr:colOff>
      <xdr:row>57</xdr:row>
      <xdr:rowOff>178380</xdr:rowOff>
    </xdr:from>
    <xdr:to>
      <xdr:col>12</xdr:col>
      <xdr:colOff>529383</xdr:colOff>
      <xdr:row>67</xdr:row>
      <xdr:rowOff>162631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A6540258-0262-4263-856F-B9EFA6156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02820" y="11998905"/>
          <a:ext cx="8728463" cy="2079751"/>
        </a:xfrm>
        <a:prstGeom prst="rect">
          <a:avLst/>
        </a:prstGeom>
      </xdr:spPr>
    </xdr:pic>
    <xdr:clientData/>
  </xdr:twoCellAnchor>
  <xdr:twoCellAnchor editAs="oneCell">
    <xdr:from>
      <xdr:col>4</xdr:col>
      <xdr:colOff>501896</xdr:colOff>
      <xdr:row>60</xdr:row>
      <xdr:rowOff>196827</xdr:rowOff>
    </xdr:from>
    <xdr:to>
      <xdr:col>6</xdr:col>
      <xdr:colOff>1854445</xdr:colOff>
      <xdr:row>66</xdr:row>
      <xdr:rowOff>71405</xdr:rowOff>
    </xdr:to>
    <xdr:pic>
      <xdr:nvPicPr>
        <xdr:cNvPr id="11" name="Grafický objekt 10">
          <a:extLst>
            <a:ext uri="{FF2B5EF4-FFF2-40B4-BE49-F238E27FC236}">
              <a16:creationId xmlns:a16="http://schemas.microsoft.com/office/drawing/2014/main" id="{75A77678-1407-4280-8750-B45FBC36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645146" y="12646002"/>
          <a:ext cx="2486024" cy="1131878"/>
        </a:xfrm>
        <a:prstGeom prst="rect">
          <a:avLst/>
        </a:prstGeom>
      </xdr:spPr>
    </xdr:pic>
    <xdr:clientData/>
  </xdr:twoCellAnchor>
  <xdr:twoCellAnchor editAs="oneCell">
    <xdr:from>
      <xdr:col>1</xdr:col>
      <xdr:colOff>220318</xdr:colOff>
      <xdr:row>61</xdr:row>
      <xdr:rowOff>49696</xdr:rowOff>
    </xdr:from>
    <xdr:to>
      <xdr:col>3</xdr:col>
      <xdr:colOff>688935</xdr:colOff>
      <xdr:row>67</xdr:row>
      <xdr:rowOff>161402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E0FA37D8-4D24-430A-8D8C-3F728572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3" y="12708421"/>
          <a:ext cx="2602217" cy="1369006"/>
        </a:xfrm>
        <a:prstGeom prst="rect">
          <a:avLst/>
        </a:prstGeom>
      </xdr:spPr>
    </xdr:pic>
    <xdr:clientData/>
  </xdr:twoCellAnchor>
  <xdr:twoCellAnchor editAs="oneCell">
    <xdr:from>
      <xdr:col>4</xdr:col>
      <xdr:colOff>471122</xdr:colOff>
      <xdr:row>47</xdr:row>
      <xdr:rowOff>40763</xdr:rowOff>
    </xdr:from>
    <xdr:to>
      <xdr:col>6</xdr:col>
      <xdr:colOff>1823671</xdr:colOff>
      <xdr:row>52</xdr:row>
      <xdr:rowOff>121961</xdr:rowOff>
    </xdr:to>
    <xdr:pic>
      <xdr:nvPicPr>
        <xdr:cNvPr id="13" name="Grafický objekt 12">
          <a:extLst>
            <a:ext uri="{FF2B5EF4-FFF2-40B4-BE49-F238E27FC236}">
              <a16:creationId xmlns:a16="http://schemas.microsoft.com/office/drawing/2014/main" id="{1F56FCF4-5F8E-4A55-8C65-7F50A6388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3614372" y="9765788"/>
          <a:ext cx="2486024" cy="112894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46</xdr:row>
      <xdr:rowOff>104775</xdr:rowOff>
    </xdr:from>
    <xdr:to>
      <xdr:col>3</xdr:col>
      <xdr:colOff>674440</xdr:colOff>
      <xdr:row>53</xdr:row>
      <xdr:rowOff>6931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16C61EAA-99FA-46DC-A3B5-E7E3D9D28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620250"/>
          <a:ext cx="2598490" cy="1369006"/>
        </a:xfrm>
        <a:prstGeom prst="rect">
          <a:avLst/>
        </a:prstGeom>
      </xdr:spPr>
    </xdr:pic>
    <xdr:clientData/>
  </xdr:twoCellAnchor>
  <xdr:twoCellAnchor editAs="oneCell">
    <xdr:from>
      <xdr:col>7</xdr:col>
      <xdr:colOff>650185</xdr:colOff>
      <xdr:row>46</xdr:row>
      <xdr:rowOff>194531</xdr:rowOff>
    </xdr:from>
    <xdr:to>
      <xdr:col>12</xdr:col>
      <xdr:colOff>541734</xdr:colOff>
      <xdr:row>57</xdr:row>
      <xdr:rowOff>15059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60FADFC8-DF6D-4790-ABA1-8B6EC20BB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360" y="9710006"/>
          <a:ext cx="8740274" cy="2125578"/>
        </a:xfrm>
        <a:prstGeom prst="rect">
          <a:avLst/>
        </a:prstGeom>
      </xdr:spPr>
    </xdr:pic>
    <xdr:clientData/>
  </xdr:twoCellAnchor>
  <xdr:twoCellAnchor>
    <xdr:from>
      <xdr:col>7</xdr:col>
      <xdr:colOff>3295650</xdr:colOff>
      <xdr:row>2</xdr:row>
      <xdr:rowOff>19050</xdr:rowOff>
    </xdr:from>
    <xdr:to>
      <xdr:col>9</xdr:col>
      <xdr:colOff>761408</xdr:colOff>
      <xdr:row>30</xdr:row>
      <xdr:rowOff>108027</xdr:rowOff>
    </xdr:to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17FD5083-E466-4A2E-84CB-9950B2A99793}"/>
            </a:ext>
          </a:extLst>
        </xdr:cNvPr>
        <xdr:cNvSpPr txBox="1"/>
      </xdr:nvSpPr>
      <xdr:spPr>
        <a:xfrm>
          <a:off x="9648825" y="314325"/>
          <a:ext cx="3228383" cy="595637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vypočítanie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rozostupov dier pre montáž lamiel doplníme do tabuľky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"výšku UT profilu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požadovaný počet lamiel v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alebo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"UT"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profile. 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zadaní hodnôt vidíme v tabuľke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prekrytia lamiel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 výplni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AL-LAL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pre značenie otvorov a uchytenie lamiel na profily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strednú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drážku, na ktorú značíme diery podľa hodnôt z tabuľky na zvolený počet lamiel a výšku profilov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tabuľky vyberieme vypočítané hodnoty zo stĺpca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Drážka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postupne podľa hodnôt značíme diery v príslušnej drážke až po poslednú lamelu. Diery značíme od začiatku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alebo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profilu. </a:t>
          </a:r>
          <a:endParaRPr lang="sk-SK" sz="1500">
            <a:effectLst/>
          </a:endParaRPr>
        </a:p>
      </xdr:txBody>
    </xdr:sp>
    <xdr:clientData/>
  </xdr:twoCellAnchor>
  <xdr:twoCellAnchor>
    <xdr:from>
      <xdr:col>12</xdr:col>
      <xdr:colOff>514350</xdr:colOff>
      <xdr:row>2</xdr:row>
      <xdr:rowOff>171450</xdr:rowOff>
    </xdr:from>
    <xdr:to>
      <xdr:col>17</xdr:col>
      <xdr:colOff>1220665</xdr:colOff>
      <xdr:row>10</xdr:row>
      <xdr:rowOff>126886</xdr:rowOff>
    </xdr:to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A531BBFB-CA5F-4F37-B783-C8162B85C4BD}"/>
            </a:ext>
          </a:extLst>
        </xdr:cNvPr>
        <xdr:cNvSpPr txBox="1"/>
      </xdr:nvSpPr>
      <xdr:spPr>
        <a:xfrm>
          <a:off x="15716250" y="466725"/>
          <a:ext cx="5678365" cy="1631836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AL-LAL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13</xdr:col>
      <xdr:colOff>161924</xdr:colOff>
      <xdr:row>30</xdr:row>
      <xdr:rowOff>180975</xdr:rowOff>
    </xdr:from>
    <xdr:to>
      <xdr:col>17</xdr:col>
      <xdr:colOff>916438</xdr:colOff>
      <xdr:row>42</xdr:row>
      <xdr:rowOff>9143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32F8B26A-1E59-6A37-6CB9-E52E59B62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74" y="6343650"/>
          <a:ext cx="4183514" cy="23427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C146D-EAB4-4434-8C2E-30467F4A93FF}">
  <dimension ref="B1:AM46"/>
  <sheetViews>
    <sheetView showGridLines="0" tabSelected="1" zoomScaleNormal="100" workbookViewId="0">
      <selection activeCell="D5" sqref="D5:D6"/>
    </sheetView>
  </sheetViews>
  <sheetFormatPr defaultColWidth="31.140625" defaultRowHeight="16.5" customHeight="1" x14ac:dyDescent="0.2"/>
  <cols>
    <col min="1" max="1" width="1.28515625" style="1" customWidth="1"/>
    <col min="2" max="2" width="18.140625" style="1" bestFit="1" customWidth="1"/>
    <col min="3" max="4" width="13.85546875" style="1" bestFit="1" customWidth="1"/>
    <col min="5" max="5" width="10.7109375" style="1" customWidth="1"/>
    <col min="6" max="6" width="6.28515625" style="1" customWidth="1"/>
    <col min="7" max="7" width="31.140625" style="1"/>
    <col min="8" max="8" width="51.28515625" style="1" customWidth="1"/>
    <col min="9" max="9" width="35.140625" style="1" customWidth="1"/>
    <col min="10" max="10" width="20.5703125" style="1" customWidth="1"/>
    <col min="11" max="11" width="2.5703125" style="1" customWidth="1"/>
    <col min="12" max="13" width="23.140625" style="1" customWidth="1"/>
    <col min="14" max="14" width="2.5703125" style="1" customWidth="1"/>
    <col min="15" max="16" width="23.140625" style="1" customWidth="1"/>
    <col min="17" max="17" width="2.5703125" style="1" customWidth="1"/>
    <col min="18" max="32" width="31.140625" style="1"/>
    <col min="33" max="39" width="0" style="1" hidden="1" customWidth="1"/>
    <col min="40" max="16384" width="31.140625" style="1"/>
  </cols>
  <sheetData>
    <row r="1" spans="2:39" ht="6.75" customHeight="1" x14ac:dyDescent="0.2"/>
    <row r="2" spans="2:39" ht="16.5" customHeight="1" thickBot="1" x14ac:dyDescent="0.25">
      <c r="B2" s="9"/>
      <c r="C2" s="9"/>
      <c r="D2" s="9"/>
      <c r="E2" s="9"/>
    </row>
    <row r="3" spans="2:39" ht="16.5" customHeight="1" thickTop="1" thickBot="1" x14ac:dyDescent="0.3">
      <c r="B3" s="15"/>
      <c r="C3" s="15"/>
      <c r="D3" s="42">
        <v>2000</v>
      </c>
      <c r="E3" s="9"/>
    </row>
    <row r="4" spans="2:39" ht="16.5" customHeight="1" thickBot="1" x14ac:dyDescent="0.25">
      <c r="B4" s="16" t="s">
        <v>0</v>
      </c>
      <c r="C4" s="17" t="s">
        <v>1</v>
      </c>
      <c r="D4" s="43"/>
      <c r="E4" s="9"/>
      <c r="AG4" s="10" t="s">
        <v>2</v>
      </c>
      <c r="AI4" s="11" t="s">
        <v>3</v>
      </c>
      <c r="AK4" s="12" t="s">
        <v>4</v>
      </c>
      <c r="AL4" s="12" t="s">
        <v>5</v>
      </c>
      <c r="AM4" s="13">
        <f>(D3-(AG6*D5))/(D5-1)*-1</f>
        <v>-5.5555555555555554</v>
      </c>
    </row>
    <row r="5" spans="2:39" ht="16.5" customHeight="1" thickBot="1" x14ac:dyDescent="0.25">
      <c r="B5" s="18" t="s">
        <v>6</v>
      </c>
      <c r="C5" s="19" t="s">
        <v>7</v>
      </c>
      <c r="D5" s="44">
        <v>19</v>
      </c>
      <c r="E5" s="9"/>
      <c r="AG5" s="14" t="s">
        <v>8</v>
      </c>
      <c r="AI5" s="6">
        <f>AG6</f>
        <v>100</v>
      </c>
    </row>
    <row r="6" spans="2:39" ht="16.5" customHeight="1" thickBot="1" x14ac:dyDescent="0.3">
      <c r="B6" s="15"/>
      <c r="C6" s="15"/>
      <c r="D6" s="45"/>
      <c r="E6" s="9"/>
      <c r="AG6" s="14">
        <v>100</v>
      </c>
      <c r="AI6" s="8">
        <f t="shared" ref="AI6:AI31" si="0">(B14*$AG$6)-(B13*$AM$4)</f>
        <v>205.55555555555554</v>
      </c>
    </row>
    <row r="7" spans="2:39" ht="16.5" customHeight="1" thickTop="1" x14ac:dyDescent="0.2">
      <c r="B7" s="9"/>
      <c r="C7" s="9"/>
      <c r="D7" s="9"/>
      <c r="E7" s="9"/>
      <c r="AG7" s="14" t="s">
        <v>9</v>
      </c>
      <c r="AI7" s="8">
        <f t="shared" si="0"/>
        <v>311.11111111111109</v>
      </c>
    </row>
    <row r="8" spans="2:39" ht="16.5" customHeight="1" x14ac:dyDescent="0.2">
      <c r="AG8" s="14">
        <v>30.8</v>
      </c>
      <c r="AI8" s="8">
        <f t="shared" si="0"/>
        <v>416.66666666666669</v>
      </c>
    </row>
    <row r="9" spans="2:39" ht="16.5" customHeight="1" thickBot="1" x14ac:dyDescent="0.25">
      <c r="AG9" s="14" t="s">
        <v>10</v>
      </c>
      <c r="AI9" s="8">
        <f t="shared" si="0"/>
        <v>522.22222222222217</v>
      </c>
    </row>
    <row r="10" spans="2:39" ht="16.5" customHeight="1" x14ac:dyDescent="0.2">
      <c r="C10" s="46" t="s">
        <v>11</v>
      </c>
      <c r="D10" s="47"/>
      <c r="E10" s="2"/>
      <c r="AG10" s="14">
        <v>38.4</v>
      </c>
      <c r="AI10" s="8">
        <f t="shared" si="0"/>
        <v>627.77777777777783</v>
      </c>
    </row>
    <row r="11" spans="2:39" ht="16.5" customHeight="1" thickBot="1" x14ac:dyDescent="0.25">
      <c r="C11" s="48"/>
      <c r="D11" s="49"/>
      <c r="E11" s="2"/>
      <c r="AG11" s="14" t="s">
        <v>12</v>
      </c>
      <c r="AI11" s="8">
        <f t="shared" si="0"/>
        <v>733.33333333333337</v>
      </c>
    </row>
    <row r="12" spans="2:39" ht="16.5" customHeight="1" thickBot="1" x14ac:dyDescent="0.25">
      <c r="B12" s="3" t="s">
        <v>13</v>
      </c>
      <c r="C12" s="4" t="s">
        <v>25</v>
      </c>
      <c r="D12" s="4" t="s">
        <v>25</v>
      </c>
      <c r="E12" s="2"/>
      <c r="AG12" s="14">
        <v>28</v>
      </c>
      <c r="AI12" s="8">
        <f t="shared" si="0"/>
        <v>838.88888888888891</v>
      </c>
    </row>
    <row r="13" spans="2:39" ht="16.5" customHeight="1" x14ac:dyDescent="0.2">
      <c r="B13" s="5">
        <v>1</v>
      </c>
      <c r="C13" s="6">
        <f>$AG$8</f>
        <v>30.8</v>
      </c>
      <c r="D13" s="6">
        <f t="shared" ref="D13:D39" si="1">C13+$AG$10</f>
        <v>69.2</v>
      </c>
      <c r="E13" s="2"/>
      <c r="AI13" s="8">
        <f t="shared" si="0"/>
        <v>944.44444444444446</v>
      </c>
    </row>
    <row r="14" spans="2:39" ht="16.5" customHeight="1" x14ac:dyDescent="0.2">
      <c r="B14" s="7">
        <v>2</v>
      </c>
      <c r="C14" s="8">
        <f t="shared" ref="C14:C39" si="2">$AG$8+AI5-$AM$4</f>
        <v>136.35555555555555</v>
      </c>
      <c r="D14" s="8">
        <f t="shared" si="1"/>
        <v>174.75555555555556</v>
      </c>
      <c r="E14" s="2"/>
      <c r="AI14" s="8">
        <f t="shared" si="0"/>
        <v>1050</v>
      </c>
    </row>
    <row r="15" spans="2:39" ht="16.5" customHeight="1" x14ac:dyDescent="0.2">
      <c r="B15" s="7">
        <v>3</v>
      </c>
      <c r="C15" s="8">
        <f t="shared" si="2"/>
        <v>241.9111111111111</v>
      </c>
      <c r="D15" s="8">
        <f t="shared" si="1"/>
        <v>280.31111111111107</v>
      </c>
      <c r="E15" s="2"/>
      <c r="F15" s="20">
        <f>D14</f>
        <v>174.75555555555556</v>
      </c>
      <c r="AI15" s="8">
        <f t="shared" si="0"/>
        <v>1155.5555555555557</v>
      </c>
    </row>
    <row r="16" spans="2:39" ht="16.5" customHeight="1" thickBot="1" x14ac:dyDescent="0.25">
      <c r="B16" s="7">
        <v>4</v>
      </c>
      <c r="C16" s="8">
        <f t="shared" si="2"/>
        <v>347.46666666666664</v>
      </c>
      <c r="D16" s="8">
        <f t="shared" si="1"/>
        <v>385.86666666666662</v>
      </c>
      <c r="E16" s="2"/>
      <c r="Q16" s="25"/>
      <c r="AI16" s="8">
        <f t="shared" si="0"/>
        <v>1261.1111111111111</v>
      </c>
    </row>
    <row r="17" spans="2:35" ht="16.5" customHeight="1" thickBot="1" x14ac:dyDescent="0.25">
      <c r="B17" s="7">
        <v>5</v>
      </c>
      <c r="C17" s="8">
        <f t="shared" si="2"/>
        <v>453.02222222222224</v>
      </c>
      <c r="D17" s="8">
        <f t="shared" si="1"/>
        <v>491.42222222222222</v>
      </c>
      <c r="E17" s="2"/>
      <c r="F17" s="2"/>
      <c r="L17" s="54" t="s">
        <v>14</v>
      </c>
      <c r="M17" s="55"/>
      <c r="N17" s="29"/>
      <c r="O17" s="54" t="s">
        <v>14</v>
      </c>
      <c r="P17" s="55"/>
      <c r="AI17" s="8">
        <f t="shared" si="0"/>
        <v>1366.6666666666667</v>
      </c>
    </row>
    <row r="18" spans="2:35" ht="16.5" customHeight="1" thickBot="1" x14ac:dyDescent="0.25">
      <c r="B18" s="7">
        <v>6</v>
      </c>
      <c r="C18" s="8">
        <f t="shared" si="2"/>
        <v>558.57777777777767</v>
      </c>
      <c r="D18" s="8">
        <f t="shared" si="1"/>
        <v>596.97777777777765</v>
      </c>
      <c r="E18" s="2"/>
      <c r="L18" s="24" t="s">
        <v>15</v>
      </c>
      <c r="M18" s="24" t="s">
        <v>16</v>
      </c>
      <c r="N18" s="29"/>
      <c r="O18" s="54" t="s">
        <v>24</v>
      </c>
      <c r="P18" s="55"/>
      <c r="AI18" s="8">
        <f t="shared" si="0"/>
        <v>1472.2222222222222</v>
      </c>
    </row>
    <row r="19" spans="2:35" ht="16.5" customHeight="1" x14ac:dyDescent="0.2">
      <c r="B19" s="7">
        <v>7</v>
      </c>
      <c r="C19" s="8">
        <f t="shared" si="2"/>
        <v>664.13333333333333</v>
      </c>
      <c r="D19" s="8">
        <f t="shared" si="1"/>
        <v>702.5333333333333</v>
      </c>
      <c r="E19" s="2"/>
      <c r="L19" s="30"/>
      <c r="M19" s="31"/>
      <c r="N19" s="29"/>
      <c r="O19" s="32"/>
      <c r="P19" s="31"/>
      <c r="AI19" s="8">
        <f t="shared" si="0"/>
        <v>1577.7777777777778</v>
      </c>
    </row>
    <row r="20" spans="2:35" ht="16.5" customHeight="1" x14ac:dyDescent="0.2">
      <c r="B20" s="7">
        <v>8</v>
      </c>
      <c r="C20" s="8">
        <f t="shared" si="2"/>
        <v>769.68888888888887</v>
      </c>
      <c r="D20" s="8">
        <f t="shared" si="1"/>
        <v>808.08888888888885</v>
      </c>
      <c r="E20" s="2"/>
      <c r="L20" s="33"/>
      <c r="M20" s="31"/>
      <c r="N20" s="29"/>
      <c r="O20" s="32"/>
      <c r="P20" s="31"/>
      <c r="AI20" s="8">
        <f t="shared" si="0"/>
        <v>1683.3333333333333</v>
      </c>
    </row>
    <row r="21" spans="2:35" ht="16.5" customHeight="1" x14ac:dyDescent="0.2">
      <c r="B21" s="7">
        <v>9</v>
      </c>
      <c r="C21" s="8">
        <f t="shared" si="2"/>
        <v>875.24444444444441</v>
      </c>
      <c r="D21" s="8">
        <f t="shared" si="1"/>
        <v>913.64444444444439</v>
      </c>
      <c r="E21" s="2"/>
      <c r="F21" s="22">
        <f>C14</f>
        <v>136.35555555555555</v>
      </c>
      <c r="L21" s="33"/>
      <c r="M21" s="31"/>
      <c r="N21" s="29"/>
      <c r="O21" s="32"/>
      <c r="P21" s="31"/>
      <c r="AI21" s="8">
        <f t="shared" si="0"/>
        <v>1788.8888888888889</v>
      </c>
    </row>
    <row r="22" spans="2:35" ht="16.5" customHeight="1" x14ac:dyDescent="0.2">
      <c r="B22" s="7">
        <v>10</v>
      </c>
      <c r="C22" s="8">
        <f t="shared" si="2"/>
        <v>980.8</v>
      </c>
      <c r="D22" s="8">
        <f t="shared" si="1"/>
        <v>1019.1999999999999</v>
      </c>
      <c r="L22" s="33"/>
      <c r="M22" s="31"/>
      <c r="N22" s="29"/>
      <c r="O22" s="32"/>
      <c r="P22" s="31"/>
      <c r="AI22" s="8">
        <f t="shared" si="0"/>
        <v>1894.4444444444443</v>
      </c>
    </row>
    <row r="23" spans="2:35" ht="16.5" customHeight="1" x14ac:dyDescent="0.2">
      <c r="B23" s="7">
        <v>11</v>
      </c>
      <c r="C23" s="8">
        <f t="shared" si="2"/>
        <v>1086.3555555555556</v>
      </c>
      <c r="D23" s="8">
        <f t="shared" si="1"/>
        <v>1124.7555555555557</v>
      </c>
      <c r="L23" s="33"/>
      <c r="M23" s="31"/>
      <c r="N23" s="29"/>
      <c r="O23" s="32"/>
      <c r="P23" s="31"/>
      <c r="AI23" s="8">
        <f t="shared" si="0"/>
        <v>2000</v>
      </c>
    </row>
    <row r="24" spans="2:35" ht="16.5" customHeight="1" x14ac:dyDescent="0.2">
      <c r="B24" s="7">
        <v>12</v>
      </c>
      <c r="C24" s="8">
        <f t="shared" si="2"/>
        <v>1191.9111111111113</v>
      </c>
      <c r="D24" s="8">
        <f t="shared" si="1"/>
        <v>1230.3111111111114</v>
      </c>
      <c r="L24" s="33"/>
      <c r="M24" s="31"/>
      <c r="N24" s="29"/>
      <c r="O24" s="32"/>
      <c r="P24" s="31"/>
      <c r="AI24" s="8">
        <f t="shared" si="0"/>
        <v>2105.5555555555557</v>
      </c>
    </row>
    <row r="25" spans="2:35" ht="16.5" customHeight="1" thickBot="1" x14ac:dyDescent="0.25">
      <c r="B25" s="7">
        <v>13</v>
      </c>
      <c r="C25" s="8">
        <f t="shared" si="2"/>
        <v>1297.4666666666667</v>
      </c>
      <c r="D25" s="8">
        <f t="shared" si="1"/>
        <v>1335.8666666666668</v>
      </c>
      <c r="L25" s="34"/>
      <c r="M25" s="31"/>
      <c r="N25" s="29"/>
      <c r="O25" s="32"/>
      <c r="P25" s="31"/>
      <c r="Q25" s="29"/>
      <c r="AI25" s="8">
        <f t="shared" si="0"/>
        <v>2211.1111111111113</v>
      </c>
    </row>
    <row r="26" spans="2:35" ht="16.5" customHeight="1" thickBot="1" x14ac:dyDescent="0.25">
      <c r="B26" s="7">
        <v>14</v>
      </c>
      <c r="C26" s="8">
        <f t="shared" si="2"/>
        <v>1403.0222222222224</v>
      </c>
      <c r="D26" s="8">
        <f t="shared" si="1"/>
        <v>1441.4222222222224</v>
      </c>
      <c r="L26" s="54" t="s">
        <v>17</v>
      </c>
      <c r="M26" s="55"/>
      <c r="N26" s="29"/>
      <c r="O26" s="54" t="s">
        <v>18</v>
      </c>
      <c r="P26" s="55"/>
      <c r="Q26" s="29"/>
      <c r="AI26" s="8">
        <f t="shared" si="0"/>
        <v>2316.6666666666665</v>
      </c>
    </row>
    <row r="27" spans="2:35" ht="16.5" customHeight="1" thickBot="1" x14ac:dyDescent="0.25">
      <c r="B27" s="7">
        <v>15</v>
      </c>
      <c r="C27" s="8">
        <f t="shared" si="2"/>
        <v>1508.5777777777778</v>
      </c>
      <c r="D27" s="8">
        <f t="shared" si="1"/>
        <v>1546.9777777777779</v>
      </c>
      <c r="F27" s="23">
        <f>D13</f>
        <v>69.2</v>
      </c>
      <c r="L27" s="54" t="str">
        <f>D3&amp; "mm"</f>
        <v>2000mm</v>
      </c>
      <c r="M27" s="55"/>
      <c r="N27" s="29"/>
      <c r="O27" s="54" t="str">
        <f>D5&amp; "ks"</f>
        <v>19ks</v>
      </c>
      <c r="P27" s="55"/>
      <c r="AI27" s="8">
        <f t="shared" si="0"/>
        <v>2422.2222222222222</v>
      </c>
    </row>
    <row r="28" spans="2:35" ht="16.5" customHeight="1" x14ac:dyDescent="0.2">
      <c r="B28" s="7">
        <v>16</v>
      </c>
      <c r="C28" s="8">
        <f t="shared" si="2"/>
        <v>1614.1333333333334</v>
      </c>
      <c r="D28" s="8">
        <f t="shared" si="1"/>
        <v>1652.5333333333335</v>
      </c>
      <c r="AI28" s="8">
        <f t="shared" si="0"/>
        <v>2527.7777777777778</v>
      </c>
    </row>
    <row r="29" spans="2:35" ht="16.5" customHeight="1" x14ac:dyDescent="0.2">
      <c r="B29" s="7">
        <v>17</v>
      </c>
      <c r="C29" s="8">
        <f t="shared" si="2"/>
        <v>1719.6888888888889</v>
      </c>
      <c r="D29" s="8">
        <f t="shared" si="1"/>
        <v>1758.088888888889</v>
      </c>
      <c r="AI29" s="8">
        <f t="shared" si="0"/>
        <v>2633.3333333333335</v>
      </c>
    </row>
    <row r="30" spans="2:35" ht="16.5" customHeight="1" x14ac:dyDescent="0.2">
      <c r="B30" s="7">
        <v>18</v>
      </c>
      <c r="C30" s="8">
        <f t="shared" si="2"/>
        <v>1825.2444444444445</v>
      </c>
      <c r="D30" s="8">
        <f t="shared" si="1"/>
        <v>1863.6444444444446</v>
      </c>
      <c r="AI30" s="8">
        <f t="shared" si="0"/>
        <v>2738.8888888888887</v>
      </c>
    </row>
    <row r="31" spans="2:35" ht="16.5" customHeight="1" thickBot="1" x14ac:dyDescent="0.25">
      <c r="B31" s="7">
        <v>19</v>
      </c>
      <c r="C31" s="8">
        <f t="shared" si="2"/>
        <v>1930.8</v>
      </c>
      <c r="D31" s="8">
        <f t="shared" si="1"/>
        <v>1969.2</v>
      </c>
      <c r="I31" s="21"/>
      <c r="AI31" s="8">
        <f t="shared" si="0"/>
        <v>2844.4444444444443</v>
      </c>
    </row>
    <row r="32" spans="2:35" ht="16.5" customHeight="1" thickBot="1" x14ac:dyDescent="0.25">
      <c r="B32" s="7">
        <v>20</v>
      </c>
      <c r="C32" s="8">
        <f t="shared" si="2"/>
        <v>2036.3555555555556</v>
      </c>
      <c r="D32" s="8">
        <f t="shared" si="1"/>
        <v>2074.7555555555555</v>
      </c>
      <c r="L32" s="54" t="s">
        <v>14</v>
      </c>
      <c r="M32" s="55"/>
    </row>
    <row r="33" spans="2:17" ht="16.5" customHeight="1" thickBot="1" x14ac:dyDescent="0.25">
      <c r="B33" s="7">
        <v>21</v>
      </c>
      <c r="C33" s="8">
        <f t="shared" si="2"/>
        <v>2141.9111111111115</v>
      </c>
      <c r="D33" s="8">
        <f t="shared" si="1"/>
        <v>2180.3111111111116</v>
      </c>
      <c r="F33" s="23">
        <f>C13</f>
        <v>30.8</v>
      </c>
      <c r="L33" s="24" t="s">
        <v>19</v>
      </c>
      <c r="M33" s="24" t="s">
        <v>20</v>
      </c>
    </row>
    <row r="34" spans="2:17" ht="16.5" customHeight="1" thickBot="1" x14ac:dyDescent="0.25">
      <c r="B34" s="7">
        <v>22</v>
      </c>
      <c r="C34" s="8">
        <f t="shared" si="2"/>
        <v>2247.4666666666672</v>
      </c>
      <c r="D34" s="8">
        <f t="shared" si="1"/>
        <v>2285.8666666666672</v>
      </c>
      <c r="L34" s="24" t="s">
        <v>21</v>
      </c>
      <c r="M34" s="24" t="s">
        <v>22</v>
      </c>
    </row>
    <row r="35" spans="2:17" ht="16.5" customHeight="1" thickTop="1" x14ac:dyDescent="0.2">
      <c r="B35" s="7">
        <v>23</v>
      </c>
      <c r="C35" s="8">
        <f t="shared" si="2"/>
        <v>2353.0222222222224</v>
      </c>
      <c r="D35" s="8">
        <f t="shared" si="1"/>
        <v>2391.4222222222224</v>
      </c>
      <c r="I35" s="50">
        <f>AM4</f>
        <v>-5.5555555555555554</v>
      </c>
      <c r="L35" s="27"/>
      <c r="M35" s="26"/>
    </row>
    <row r="36" spans="2:17" ht="16.5" customHeight="1" thickBot="1" x14ac:dyDescent="0.25">
      <c r="B36" s="7">
        <v>24</v>
      </c>
      <c r="C36" s="8">
        <f t="shared" si="2"/>
        <v>2458.577777777778</v>
      </c>
      <c r="D36" s="8">
        <f t="shared" si="1"/>
        <v>2496.9777777777781</v>
      </c>
      <c r="I36" s="51"/>
      <c r="L36" s="27"/>
      <c r="M36" s="26"/>
    </row>
    <row r="37" spans="2:17" ht="16.5" customHeight="1" thickTop="1" x14ac:dyDescent="0.2">
      <c r="B37" s="7">
        <v>25</v>
      </c>
      <c r="C37" s="8">
        <f t="shared" si="2"/>
        <v>2564.1333333333337</v>
      </c>
      <c r="D37" s="8">
        <f t="shared" si="1"/>
        <v>2602.5333333333338</v>
      </c>
      <c r="L37" s="27"/>
      <c r="M37" s="26"/>
    </row>
    <row r="38" spans="2:17" ht="16.5" customHeight="1" x14ac:dyDescent="0.2">
      <c r="B38" s="7">
        <v>26</v>
      </c>
      <c r="C38" s="8">
        <f t="shared" si="2"/>
        <v>2669.6888888888893</v>
      </c>
      <c r="D38" s="8">
        <f t="shared" si="1"/>
        <v>2708.0888888888894</v>
      </c>
      <c r="I38" s="52" t="s">
        <v>23</v>
      </c>
      <c r="J38" s="53"/>
      <c r="L38" s="27"/>
      <c r="M38" s="26"/>
    </row>
    <row r="39" spans="2:17" ht="16.5" customHeight="1" x14ac:dyDescent="0.2">
      <c r="B39" s="7">
        <v>27</v>
      </c>
      <c r="C39" s="8">
        <f t="shared" si="2"/>
        <v>2775.2444444444445</v>
      </c>
      <c r="D39" s="8">
        <f t="shared" si="1"/>
        <v>2813.6444444444446</v>
      </c>
      <c r="I39" s="36" t="str">
        <f>IF(I35&gt;=(AG12), "Prekročený maximálny počet lamiel!", "")</f>
        <v/>
      </c>
      <c r="J39" s="37"/>
      <c r="L39" s="27"/>
      <c r="M39" s="26"/>
    </row>
    <row r="40" spans="2:17" ht="16.5" customHeight="1" thickBot="1" x14ac:dyDescent="0.25">
      <c r="I40" s="38"/>
      <c r="J40" s="39"/>
      <c r="L40" s="28"/>
      <c r="M40" s="26"/>
    </row>
    <row r="41" spans="2:17" ht="16.5" customHeight="1" thickBot="1" x14ac:dyDescent="0.25">
      <c r="I41" s="38"/>
      <c r="J41" s="39"/>
      <c r="L41" s="54" t="s">
        <v>18</v>
      </c>
      <c r="M41" s="55"/>
    </row>
    <row r="42" spans="2:17" ht="16.5" customHeight="1" thickBot="1" x14ac:dyDescent="0.25">
      <c r="I42" s="40"/>
      <c r="J42" s="41"/>
      <c r="L42" s="54" t="str">
        <f>(D5*4)&amp; "ks"</f>
        <v>76ks</v>
      </c>
      <c r="M42" s="55"/>
    </row>
    <row r="45" spans="2:17" ht="16.5" customHeight="1" x14ac:dyDescent="0.2">
      <c r="N45" s="35"/>
      <c r="Q45" s="35"/>
    </row>
    <row r="46" spans="2:17" ht="16.5" customHeight="1" x14ac:dyDescent="0.2">
      <c r="N46" s="35"/>
      <c r="Q46" s="35"/>
    </row>
  </sheetData>
  <sheetProtection sheet="1" objects="1" scenarios="1"/>
  <mergeCells count="18">
    <mergeCell ref="L27:M27"/>
    <mergeCell ref="O27:P27"/>
    <mergeCell ref="Q45:Q46"/>
    <mergeCell ref="I39:J42"/>
    <mergeCell ref="N45:N46"/>
    <mergeCell ref="D3:D4"/>
    <mergeCell ref="D5:D6"/>
    <mergeCell ref="C10:D11"/>
    <mergeCell ref="I35:I36"/>
    <mergeCell ref="I38:J38"/>
    <mergeCell ref="L17:M17"/>
    <mergeCell ref="L32:M32"/>
    <mergeCell ref="L41:M41"/>
    <mergeCell ref="L42:M42"/>
    <mergeCell ref="O17:P17"/>
    <mergeCell ref="O18:P18"/>
    <mergeCell ref="L26:M26"/>
    <mergeCell ref="O26:P26"/>
  </mergeCells>
  <conditionalFormatting sqref="C13:D39">
    <cfRule type="expression" dxfId="4" priority="2">
      <formula>($AI5)&lt;=($D$3)</formula>
    </cfRule>
    <cfRule type="expression" dxfId="3" priority="3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4">
      <formula>($AI5)&lt;=($D$3)</formula>
    </cfRule>
    <cfRule type="expression" dxfId="0" priority="5">
      <formula>($AI5)&gt;($D$3)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LAF1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Miroslav Juza</dc:creator>
  <cp:keywords/>
  <dc:description/>
  <cp:lastModifiedBy>Ján Fuksa</cp:lastModifiedBy>
  <cp:revision/>
  <dcterms:created xsi:type="dcterms:W3CDTF">2023-06-06T09:21:51Z</dcterms:created>
  <dcterms:modified xsi:type="dcterms:W3CDTF">2024-10-10T07:25:04Z</dcterms:modified>
  <cp:category/>
  <cp:contentStatus/>
</cp:coreProperties>
</file>