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F:\1 DIELY ESHOP\12 PRISLUSENSTVO SAMONOSNY SYSTEM MANUAL_EXCEL\"/>
    </mc:Choice>
  </mc:AlternateContent>
  <xr:revisionPtr revIDLastSave="0" documentId="13_ncr:1_{046C7166-A5AF-48F8-811F-547E643B5087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AL-LAN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9" l="1"/>
  <c r="O27" i="19"/>
  <c r="L27" i="19"/>
  <c r="C13" i="19" l="1"/>
  <c r="D13" i="19" s="1"/>
  <c r="F27" i="19" s="1"/>
  <c r="AI5" i="19"/>
  <c r="AM4" i="19"/>
  <c r="AI28" i="19" s="1"/>
  <c r="C37" i="19" s="1"/>
  <c r="D37" i="19" s="1"/>
  <c r="AI23" i="19" l="1"/>
  <c r="C32" i="19" s="1"/>
  <c r="D32" i="19" s="1"/>
  <c r="AI30" i="19"/>
  <c r="C39" i="19" s="1"/>
  <c r="D39" i="19" s="1"/>
  <c r="C14" i="19"/>
  <c r="F20" i="19" s="1"/>
  <c r="AI15" i="19"/>
  <c r="C24" i="19" s="1"/>
  <c r="D24" i="19" s="1"/>
  <c r="AI22" i="19"/>
  <c r="C31" i="19" s="1"/>
  <c r="D31" i="19" s="1"/>
  <c r="AI26" i="19"/>
  <c r="C35" i="19" s="1"/>
  <c r="D35" i="19" s="1"/>
  <c r="AI31" i="19"/>
  <c r="F32" i="19"/>
  <c r="AI17" i="19"/>
  <c r="C26" i="19" s="1"/>
  <c r="D26" i="19" s="1"/>
  <c r="AI19" i="19"/>
  <c r="C28" i="19" s="1"/>
  <c r="D28" i="19" s="1"/>
  <c r="AI16" i="19"/>
  <c r="C25" i="19" s="1"/>
  <c r="D25" i="19" s="1"/>
  <c r="AI24" i="19"/>
  <c r="C33" i="19" s="1"/>
  <c r="D33" i="19" s="1"/>
  <c r="AI6" i="19"/>
  <c r="C15" i="19" s="1"/>
  <c r="D15" i="19" s="1"/>
  <c r="AI18" i="19"/>
  <c r="C27" i="19" s="1"/>
  <c r="D27" i="19" s="1"/>
  <c r="AI9" i="19"/>
  <c r="C18" i="19" s="1"/>
  <c r="D18" i="19" s="1"/>
  <c r="AI13" i="19"/>
  <c r="C22" i="19" s="1"/>
  <c r="D22" i="19" s="1"/>
  <c r="AI21" i="19"/>
  <c r="C30" i="19" s="1"/>
  <c r="D30" i="19" s="1"/>
  <c r="AI14" i="19"/>
  <c r="C23" i="19" s="1"/>
  <c r="D23" i="19" s="1"/>
  <c r="AI29" i="19"/>
  <c r="C38" i="19" s="1"/>
  <c r="D38" i="19" s="1"/>
  <c r="AI25" i="19"/>
  <c r="C34" i="19" s="1"/>
  <c r="D34" i="19" s="1"/>
  <c r="AI7" i="19"/>
  <c r="C16" i="19" s="1"/>
  <c r="D16" i="19" s="1"/>
  <c r="AI8" i="19"/>
  <c r="C17" i="19" s="1"/>
  <c r="D17" i="19" s="1"/>
  <c r="AI10" i="19"/>
  <c r="C19" i="19" s="1"/>
  <c r="D19" i="19" s="1"/>
  <c r="I35" i="19"/>
  <c r="I39" i="19" s="1"/>
  <c r="AI11" i="19"/>
  <c r="C20" i="19" s="1"/>
  <c r="D20" i="19" s="1"/>
  <c r="AI12" i="19"/>
  <c r="C21" i="19" s="1"/>
  <c r="D21" i="19" s="1"/>
  <c r="AI27" i="19"/>
  <c r="C36" i="19" s="1"/>
  <c r="D36" i="19" s="1"/>
  <c r="AI20" i="19"/>
  <c r="C29" i="19" s="1"/>
  <c r="D29" i="19" s="1"/>
  <c r="D14" i="19" l="1"/>
  <c r="F15" i="19" s="1"/>
</calcChain>
</file>

<file path=xl/sharedStrings.xml><?xml version="1.0" encoding="utf-8"?>
<sst xmlns="http://schemas.openxmlformats.org/spreadsheetml/2006/main" count="30" uniqueCount="26">
  <si>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</si>
  <si>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</si>
  <si>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</si>
  <si>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</si>
  <si>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</si>
  <si>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</si>
  <si>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</si>
  <si>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</si>
  <si>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</si>
  <si>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</si>
  <si>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</si>
  <si>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</si>
  <si>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</si>
  <si>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Kód</t>
  </si>
  <si>
    <t>Počet</t>
  </si>
  <si>
    <t>Dĺžka (výška)</t>
  </si>
  <si>
    <t>AL-UT21-6</t>
  </si>
  <si>
    <t>AL-U21-6</t>
  </si>
  <si>
    <t>E1-3S4.2x19</t>
  </si>
  <si>
    <t>E1-4S4.2x19</t>
  </si>
  <si>
    <t>AL-LAN</t>
  </si>
  <si>
    <t>Drážka 1(mm)</t>
  </si>
  <si>
    <t>Otvory v drážkach</t>
  </si>
  <si>
    <t>Počet lamel</t>
  </si>
  <si>
    <t>Pro „UT“ profil</t>
  </si>
  <si>
    <t>Pro „U“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</si>
</sst>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>
          <a:endCxn id="35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2" name="Rovná spojovacia šípka 31">
          <a:extLst>
            <a:ext uri="{FF2B5EF4-FFF2-40B4-BE49-F238E27FC236}">
              <a16:creationId xmlns:a16="http://schemas.microsoft.com/office/drawing/2014/main" id="{02BA91C6-FAF9-420E-A950-F693A28991E0}"/>
            </a:ext>
          </a:extLst>
        </xdr:cNvPr>
        <xdr:cNvCxnSpPr>
          <a:endCxn id="35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3340157</xdr:colOff>
      <xdr:row>32</xdr:row>
      <xdr:rowOff>31124</xdr:rowOff>
    </xdr:from>
    <xdr:to>
      <xdr:col>9</xdr:col>
      <xdr:colOff>333375</xdr:colOff>
      <xdr:row>33</xdr:row>
      <xdr:rowOff>174380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86A13FF9-FF92-4808-8C89-12ECDD528F15}"/>
            </a:ext>
          </a:extLst>
        </xdr:cNvPr>
        <xdr:cNvSpPr txBox="1"/>
      </xdr:nvSpPr>
      <xdr:spPr>
        <a:xfrm>
          <a:off x="9693332" y="6612899"/>
          <a:ext cx="2755843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Reálne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prěkrytí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102053</xdr:colOff>
      <xdr:row>31</xdr:row>
      <xdr:rowOff>153097</xdr:rowOff>
    </xdr:from>
    <xdr:to>
      <xdr:col>5</xdr:col>
      <xdr:colOff>194921</xdr:colOff>
      <xdr:row>31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19</xdr:row>
      <xdr:rowOff>104973</xdr:rowOff>
    </xdr:from>
    <xdr:to>
      <xdr:col>5</xdr:col>
      <xdr:colOff>145133</xdr:colOff>
      <xdr:row>19</xdr:row>
      <xdr:rowOff>104973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5280" y="438169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26</xdr:row>
      <xdr:rowOff>129049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402997" y="2438751"/>
          <a:ext cx="0" cy="299971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31</xdr:row>
      <xdr:rowOff>157976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46708" y="2552978"/>
          <a:ext cx="0" cy="3961193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19</xdr:row>
      <xdr:rowOff>108858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75791" y="2801512"/>
          <a:ext cx="0" cy="1215317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26</xdr:row>
      <xdr:rowOff>126763</xdr:rowOff>
    </xdr:from>
    <xdr:to>
      <xdr:col>5</xdr:col>
      <xdr:colOff>148478</xdr:colOff>
      <xdr:row>26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554395</xdr:colOff>
      <xdr:row>57</xdr:row>
      <xdr:rowOff>66675</xdr:rowOff>
    </xdr:from>
    <xdr:to>
      <xdr:col>12</xdr:col>
      <xdr:colOff>434133</xdr:colOff>
      <xdr:row>67</xdr:row>
      <xdr:rowOff>50926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2AE79235-6B82-468D-89A2-17A8C2C5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438" y="11745153"/>
          <a:ext cx="8733847" cy="2054903"/>
        </a:xfrm>
        <a:prstGeom prst="rect">
          <a:avLst/>
        </a:prstGeom>
      </xdr:spPr>
    </xdr:pic>
    <xdr:clientData/>
  </xdr:twoCellAnchor>
  <xdr:twoCellAnchor editAs="oneCell">
    <xdr:from>
      <xdr:col>4</xdr:col>
      <xdr:colOff>406646</xdr:colOff>
      <xdr:row>60</xdr:row>
      <xdr:rowOff>85122</xdr:rowOff>
    </xdr:from>
    <xdr:to>
      <xdr:col>6</xdr:col>
      <xdr:colOff>1759195</xdr:colOff>
      <xdr:row>65</xdr:row>
      <xdr:rowOff>169250</xdr:rowOff>
    </xdr:to>
    <xdr:pic>
      <xdr:nvPicPr>
        <xdr:cNvPr id="79" name="Grafický objekt 78">
          <a:extLst>
            <a:ext uri="{FF2B5EF4-FFF2-40B4-BE49-F238E27FC236}">
              <a16:creationId xmlns:a16="http://schemas.microsoft.com/office/drawing/2014/main" id="{7B2E9FE9-E113-F66B-C444-5FAB3EC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49896" y="12709410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125068</xdr:colOff>
      <xdr:row>60</xdr:row>
      <xdr:rowOff>147541</xdr:rowOff>
    </xdr:from>
    <xdr:to>
      <xdr:col>3</xdr:col>
      <xdr:colOff>593685</xdr:colOff>
      <xdr:row>67</xdr:row>
      <xdr:rowOff>49697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C91E295B-BBC3-69F2-569B-2DF02F57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94" y="12447215"/>
          <a:ext cx="2605530" cy="1351612"/>
        </a:xfrm>
        <a:prstGeom prst="rect">
          <a:avLst/>
        </a:prstGeom>
      </xdr:spPr>
    </xdr:pic>
    <xdr:clientData/>
  </xdr:twoCellAnchor>
  <xdr:twoCellAnchor editAs="oneCell">
    <xdr:from>
      <xdr:col>4</xdr:col>
      <xdr:colOff>375872</xdr:colOff>
      <xdr:row>46</xdr:row>
      <xdr:rowOff>138608</xdr:rowOff>
    </xdr:from>
    <xdr:to>
      <xdr:col>6</xdr:col>
      <xdr:colOff>1728421</xdr:colOff>
      <xdr:row>52</xdr:row>
      <xdr:rowOff>10256</xdr:rowOff>
    </xdr:to>
    <xdr:pic>
      <xdr:nvPicPr>
        <xdr:cNvPr id="24" name="Grafický objekt 23">
          <a:extLst>
            <a:ext uri="{FF2B5EF4-FFF2-40B4-BE49-F238E27FC236}">
              <a16:creationId xmlns:a16="http://schemas.microsoft.com/office/drawing/2014/main" id="{51A473FE-D12C-4D37-8071-D81B153F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19122" y="9788166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202620</xdr:rowOff>
    </xdr:from>
    <xdr:to>
      <xdr:col>3</xdr:col>
      <xdr:colOff>579190</xdr:colOff>
      <xdr:row>52</xdr:row>
      <xdr:rowOff>104776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99F9700-F7F4-4975-A8DA-760822A5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08545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E64307A-9452-4E1B-85F0-5AFF6BE5D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9B5F00-B9AB-440A-A4D2-1289BD3A7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554935</xdr:colOff>
      <xdr:row>46</xdr:row>
      <xdr:rowOff>82826</xdr:rowOff>
    </xdr:from>
    <xdr:to>
      <xdr:col>12</xdr:col>
      <xdr:colOff>446484</xdr:colOff>
      <xdr:row>56</xdr:row>
      <xdr:rowOff>112904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D90EDA9D-4934-B04F-D0D0-B9583D01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966" y="9542342"/>
          <a:ext cx="8737893" cy="2113671"/>
        </a:xfrm>
        <a:prstGeom prst="rect">
          <a:avLst/>
        </a:prstGeom>
      </xdr:spPr>
    </xdr:pic>
    <xdr:clientData/>
  </xdr:twoCellAnchor>
  <xdr:twoCellAnchor editAs="oneCell">
    <xdr:from>
      <xdr:col>5</xdr:col>
      <xdr:colOff>296010</xdr:colOff>
      <xdr:row>4</xdr:row>
      <xdr:rowOff>175367</xdr:rowOff>
    </xdr:from>
    <xdr:to>
      <xdr:col>7</xdr:col>
      <xdr:colOff>836545</xdr:colOff>
      <xdr:row>37</xdr:row>
      <xdr:rowOff>132522</xdr:rowOff>
    </xdr:to>
    <xdr:pic>
      <xdr:nvPicPr>
        <xdr:cNvPr id="56" name="Obrázok 55">
          <a:extLst>
            <a:ext uri="{FF2B5EF4-FFF2-40B4-BE49-F238E27FC236}">
              <a16:creationId xmlns:a16="http://schemas.microsoft.com/office/drawing/2014/main" id="{D8A3D8C2-F015-ECC8-AE9F-63B0D1677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706" y="879389"/>
          <a:ext cx="3041882" cy="6790307"/>
        </a:xfrm>
        <a:prstGeom prst="rect">
          <a:avLst/>
        </a:prstGeom>
      </xdr:spPr>
    </xdr:pic>
    <xdr:clientData/>
  </xdr:twoCellAnchor>
  <xdr:twoCellAnchor editAs="oneCell">
    <xdr:from>
      <xdr:col>14</xdr:col>
      <xdr:colOff>894521</xdr:colOff>
      <xdr:row>18</xdr:row>
      <xdr:rowOff>28159</xdr:rowOff>
    </xdr:from>
    <xdr:to>
      <xdr:col>15</xdr:col>
      <xdr:colOff>762000</xdr:colOff>
      <xdr:row>24</xdr:row>
      <xdr:rowOff>193812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F01A7571-F4CC-EBEC-5A3C-6E39D869C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4173" y="3631094"/>
          <a:ext cx="1408044" cy="140804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30</xdr:row>
      <xdr:rowOff>179466</xdr:rowOff>
    </xdr:from>
    <xdr:to>
      <xdr:col>17</xdr:col>
      <xdr:colOff>838200</xdr:colOff>
      <xdr:row>41</xdr:row>
      <xdr:rowOff>164658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C84158E6-659C-4099-54A5-051E20240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6400" y="6342141"/>
          <a:ext cx="4095750" cy="2290242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152400</xdr:rowOff>
    </xdr:from>
    <xdr:to>
      <xdr:col>9</xdr:col>
      <xdr:colOff>885233</xdr:colOff>
      <xdr:row>30</xdr:row>
      <xdr:rowOff>31827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556F1509-A29B-4A27-885A-43132494980F}"/>
            </a:ext>
          </a:extLst>
        </xdr:cNvPr>
        <xdr:cNvSpPr txBox="1"/>
      </xdr:nvSpPr>
      <xdr:spPr>
        <a:xfrm>
          <a:off x="9772650" y="238125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Chcete-li vypočítat rozteč otvorů pro montáž lamel, doplňte do tabulky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výšku profilu 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lamel v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se v tabulce zobrazí vypočítané hodnoty rozteče otvorů a překrytí lamel [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výplně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AL-LAN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 vyznačení otvorů a upevnění lamel do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použijeme střední drážku, do které vyznačíme otvory podle hodnot z tabulky pro zvolený počet lamel a výšku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AL-UT21.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vyberte vypočtené hodnoty ze sloupce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označte otvory v příslušné drážce až po poslední lamelu. Otvory se vyznačují od začátku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>
            <a:effectLst/>
          </a:endParaRPr>
        </a:p>
      </xdr:txBody>
    </xdr:sp>
    <xdr:clientData/>
  </xdr:twoCellAnchor>
  <xdr:twoCellAnchor>
    <xdr:from>
      <xdr:col>12</xdr:col>
      <xdr:colOff>1066800</xdr:colOff>
      <xdr:row>2</xdr:row>
      <xdr:rowOff>152400</xdr:rowOff>
    </xdr:from>
    <xdr:to>
      <xdr:col>17</xdr:col>
      <xdr:colOff>1091702</xdr:colOff>
      <xdr:row>9</xdr:row>
      <xdr:rowOff>186979</xdr:rowOff>
    </xdr:to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0F61B2AC-06F4-40BA-88FD-7402BAF117BB}"/>
            </a:ext>
          </a:extLst>
        </xdr:cNvPr>
        <xdr:cNvSpPr txBox="1"/>
      </xdr:nvSpPr>
      <xdr:spPr>
        <a:xfrm>
          <a:off x="16268700" y="447675"/>
          <a:ext cx="4996952" cy="1501429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 montáži lamel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AL-LAN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není nutné </a:t>
          </a:r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během značení děr pro otvory rozlišovat pravý a levý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profil.</a:t>
          </a:r>
        </a:p>
      </xdr:txBody>
    </xdr:sp>
    <xdr:clientData/>
  </xdr:twoCellAnchor>
  <xdr:twoCellAnchor editAs="oneCell">
    <xdr:from>
      <xdr:col>10</xdr:col>
      <xdr:colOff>92850</xdr:colOff>
      <xdr:row>2</xdr:row>
      <xdr:rowOff>169050</xdr:rowOff>
    </xdr:from>
    <xdr:to>
      <xdr:col>14</xdr:col>
      <xdr:colOff>1240975</xdr:colOff>
      <xdr:row>14</xdr:row>
      <xdr:rowOff>152400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E62089CA-1B31-028C-1204-386873E83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0250" y="464325"/>
          <a:ext cx="4577125" cy="2497950"/>
        </a:xfrm>
        <a:prstGeom prst="rect">
          <a:avLst/>
        </a:prstGeom>
      </xdr:spPr>
    </xdr:pic>
    <xdr:clientData/>
  </xdr:twoCellAnchor>
  <xdr:twoCellAnchor editAs="oneCell">
    <xdr:from>
      <xdr:col>7</xdr:col>
      <xdr:colOff>624561</xdr:colOff>
      <xdr:row>19</xdr:row>
      <xdr:rowOff>190499</xdr:rowOff>
    </xdr:from>
    <xdr:to>
      <xdr:col>7</xdr:col>
      <xdr:colOff>3352801</xdr:colOff>
      <xdr:row>42</xdr:row>
      <xdr:rowOff>77224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AB29ECE5-3DA5-20C9-79DE-08B3F92DF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7736" y="4048124"/>
          <a:ext cx="2728240" cy="470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M46"/>
  <sheetViews>
    <sheetView showGridLines="0" tabSelected="1" zoomScaleNormal="100" workbookViewId="0">
      <selection activeCell="D7" sqref="D7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51.2851562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30" width="31.140625" style="1"/>
    <col min="31" max="41" width="0" style="1" hidden="1" customWidth="1"/>
    <col min="42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44">
        <v>2000</v>
      </c>
      <c r="E3" s="9"/>
    </row>
    <row r="4" spans="2:39" ht="16.5" customHeight="1" thickBot="1" x14ac:dyDescent="0.25">
      <c r="B4" s="16" t="s">
        <v>12</v>
      </c>
      <c r="C4" s="17" t="s">
        <v>9</v>
      </c>
      <c r="D4" s="45"/>
      <c r="E4" s="9"/>
      <c r="AG4" s="10" t="s">
        <v>3</v>
      </c>
      <c r="AI4" s="11" t="s">
        <v>6</v>
      </c>
      <c r="AK4" s="12" t="s">
        <v>8</v>
      </c>
      <c r="AL4" s="12" t="s">
        <v>7</v>
      </c>
      <c r="AM4" s="13">
        <f>(D3-(AG6*D5))/(D5-1)*-1</f>
        <v>0</v>
      </c>
    </row>
    <row r="5" spans="2:39" ht="16.5" customHeight="1" thickBot="1" x14ac:dyDescent="0.25">
      <c r="B5" s="18" t="s">
        <v>23</v>
      </c>
      <c r="C5" s="19" t="s">
        <v>11</v>
      </c>
      <c r="D5" s="46">
        <v>20</v>
      </c>
      <c r="E5" s="9"/>
      <c r="AG5" s="14" t="s">
        <v>0</v>
      </c>
      <c r="AI5" s="6">
        <f>AG6</f>
        <v>100</v>
      </c>
    </row>
    <row r="6" spans="2:39" ht="16.5" customHeight="1" thickBot="1" x14ac:dyDescent="0.3">
      <c r="B6" s="15"/>
      <c r="C6" s="15"/>
      <c r="D6" s="47"/>
      <c r="E6" s="9"/>
      <c r="AG6" s="14">
        <v>100</v>
      </c>
      <c r="AI6" s="8">
        <f t="shared" ref="AI6:AI31" si="0">(B14*$AG$6)-(B13*$AM$4)</f>
        <v>200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300</v>
      </c>
    </row>
    <row r="8" spans="2:39" ht="16.5" customHeight="1" x14ac:dyDescent="0.2">
      <c r="AG8" s="14">
        <v>30.8</v>
      </c>
      <c r="AI8" s="8">
        <f t="shared" si="0"/>
        <v>400</v>
      </c>
    </row>
    <row r="9" spans="2:39" ht="16.5" customHeight="1" thickBot="1" x14ac:dyDescent="0.25">
      <c r="AG9" s="14" t="s">
        <v>2</v>
      </c>
      <c r="AI9" s="8">
        <f t="shared" si="0"/>
        <v>500</v>
      </c>
    </row>
    <row r="10" spans="2:39" ht="16.5" customHeight="1" x14ac:dyDescent="0.2">
      <c r="C10" s="48" t="s">
        <v>22</v>
      </c>
      <c r="D10" s="49"/>
      <c r="E10" s="2"/>
      <c r="AG10" s="14">
        <v>38.4</v>
      </c>
      <c r="AI10" s="8">
        <f t="shared" si="0"/>
        <v>600</v>
      </c>
    </row>
    <row r="11" spans="2:39" ht="16.5" customHeight="1" thickBot="1" x14ac:dyDescent="0.25">
      <c r="C11" s="50"/>
      <c r="D11" s="51"/>
      <c r="E11" s="2"/>
      <c r="AG11" s="14" t="s">
        <v>4</v>
      </c>
      <c r="AI11" s="8">
        <f t="shared" si="0"/>
        <v>700</v>
      </c>
    </row>
    <row r="12" spans="2:39" ht="16.5" customHeight="1" thickBot="1" x14ac:dyDescent="0.25">
      <c r="B12" s="3" t="s">
        <v>5</v>
      </c>
      <c r="C12" s="4" t="s">
        <v>21</v>
      </c>
      <c r="D12" s="4" t="s">
        <v>21</v>
      </c>
      <c r="E12" s="2"/>
      <c r="AG12" s="14">
        <v>29</v>
      </c>
      <c r="AI12" s="8">
        <f t="shared" si="0"/>
        <v>800</v>
      </c>
    </row>
    <row r="13" spans="2:39" ht="16.5" customHeight="1" x14ac:dyDescent="0.2">
      <c r="B13" s="5">
        <v>1</v>
      </c>
      <c r="C13" s="6">
        <f>$AG$8</f>
        <v>30.8</v>
      </c>
      <c r="D13" s="6">
        <f t="shared" ref="D13:D39" si="1">C13+$AG$10</f>
        <v>69.2</v>
      </c>
      <c r="E13" s="2"/>
      <c r="AI13" s="8">
        <f t="shared" si="0"/>
        <v>900</v>
      </c>
    </row>
    <row r="14" spans="2:39" ht="16.5" customHeight="1" x14ac:dyDescent="0.2">
      <c r="B14" s="7">
        <v>2</v>
      </c>
      <c r="C14" s="8">
        <f t="shared" ref="C14:C39" si="2">$AG$8+AI5-$AM$4</f>
        <v>130.80000000000001</v>
      </c>
      <c r="D14" s="8">
        <f t="shared" si="1"/>
        <v>169.20000000000002</v>
      </c>
      <c r="E14" s="2"/>
      <c r="AI14" s="8">
        <f t="shared" si="0"/>
        <v>1000</v>
      </c>
    </row>
    <row r="15" spans="2:39" ht="16.5" customHeight="1" x14ac:dyDescent="0.2">
      <c r="B15" s="7">
        <v>3</v>
      </c>
      <c r="C15" s="8">
        <f t="shared" si="2"/>
        <v>230.8</v>
      </c>
      <c r="D15" s="8">
        <f t="shared" si="1"/>
        <v>269.2</v>
      </c>
      <c r="E15" s="2"/>
      <c r="F15" s="20">
        <f>D14</f>
        <v>169.20000000000002</v>
      </c>
      <c r="AI15" s="8">
        <f t="shared" si="0"/>
        <v>1100</v>
      </c>
    </row>
    <row r="16" spans="2:39" ht="16.5" customHeight="1" thickBot="1" x14ac:dyDescent="0.25">
      <c r="B16" s="7">
        <v>4</v>
      </c>
      <c r="C16" s="8">
        <f t="shared" si="2"/>
        <v>330.8</v>
      </c>
      <c r="D16" s="8">
        <f t="shared" si="1"/>
        <v>369.2</v>
      </c>
      <c r="E16" s="2"/>
      <c r="Q16" s="25"/>
      <c r="AI16" s="8">
        <f t="shared" si="0"/>
        <v>1200</v>
      </c>
    </row>
    <row r="17" spans="2:35" ht="16.5" customHeight="1" thickBot="1" x14ac:dyDescent="0.25">
      <c r="B17" s="7">
        <v>5</v>
      </c>
      <c r="C17" s="8">
        <f t="shared" si="2"/>
        <v>430.8</v>
      </c>
      <c r="D17" s="8">
        <f t="shared" si="1"/>
        <v>469.2</v>
      </c>
      <c r="E17" s="2"/>
      <c r="F17" s="2"/>
      <c r="L17" s="35" t="s">
        <v>13</v>
      </c>
      <c r="M17" s="36"/>
      <c r="N17" s="29"/>
      <c r="O17" s="35" t="s">
        <v>13</v>
      </c>
      <c r="P17" s="36"/>
      <c r="AI17" s="8">
        <f t="shared" si="0"/>
        <v>1300</v>
      </c>
    </row>
    <row r="18" spans="2:35" ht="16.5" customHeight="1" thickBot="1" x14ac:dyDescent="0.25">
      <c r="B18" s="7">
        <v>6</v>
      </c>
      <c r="C18" s="8">
        <f t="shared" si="2"/>
        <v>530.79999999999995</v>
      </c>
      <c r="D18" s="8">
        <f t="shared" si="1"/>
        <v>569.19999999999993</v>
      </c>
      <c r="E18" s="2"/>
      <c r="L18" s="24" t="s">
        <v>16</v>
      </c>
      <c r="M18" s="24" t="s">
        <v>17</v>
      </c>
      <c r="N18" s="29"/>
      <c r="O18" s="35" t="s">
        <v>20</v>
      </c>
      <c r="P18" s="36"/>
      <c r="AI18" s="8">
        <f t="shared" si="0"/>
        <v>1400</v>
      </c>
    </row>
    <row r="19" spans="2:35" ht="16.5" customHeight="1" x14ac:dyDescent="0.2">
      <c r="B19" s="7">
        <v>7</v>
      </c>
      <c r="C19" s="8">
        <f t="shared" si="2"/>
        <v>630.79999999999995</v>
      </c>
      <c r="D19" s="8">
        <f t="shared" si="1"/>
        <v>669.19999999999993</v>
      </c>
      <c r="E19" s="2"/>
      <c r="L19" s="30"/>
      <c r="M19" s="31"/>
      <c r="N19" s="29"/>
      <c r="O19" s="32"/>
      <c r="P19" s="31"/>
      <c r="AI19" s="8">
        <f t="shared" si="0"/>
        <v>1500</v>
      </c>
    </row>
    <row r="20" spans="2:35" ht="16.5" customHeight="1" x14ac:dyDescent="0.2">
      <c r="B20" s="7">
        <v>8</v>
      </c>
      <c r="C20" s="8">
        <f t="shared" si="2"/>
        <v>730.8</v>
      </c>
      <c r="D20" s="8">
        <f t="shared" si="1"/>
        <v>769.19999999999993</v>
      </c>
      <c r="E20" s="2"/>
      <c r="F20" s="22">
        <f>C14</f>
        <v>130.80000000000001</v>
      </c>
      <c r="L20" s="33"/>
      <c r="M20" s="31"/>
      <c r="N20" s="29"/>
      <c r="O20" s="32"/>
      <c r="P20" s="31"/>
      <c r="AI20" s="8">
        <f t="shared" si="0"/>
        <v>1600</v>
      </c>
    </row>
    <row r="21" spans="2:35" ht="16.5" customHeight="1" x14ac:dyDescent="0.2">
      <c r="B21" s="7">
        <v>9</v>
      </c>
      <c r="C21" s="8">
        <f t="shared" si="2"/>
        <v>830.8</v>
      </c>
      <c r="D21" s="8">
        <f t="shared" si="1"/>
        <v>869.19999999999993</v>
      </c>
      <c r="E21" s="2"/>
      <c r="L21" s="33"/>
      <c r="M21" s="31"/>
      <c r="N21" s="29"/>
      <c r="O21" s="32"/>
      <c r="P21" s="31"/>
      <c r="AI21" s="8">
        <f t="shared" si="0"/>
        <v>1700</v>
      </c>
    </row>
    <row r="22" spans="2:35" ht="16.5" customHeight="1" x14ac:dyDescent="0.2">
      <c r="B22" s="7">
        <v>10</v>
      </c>
      <c r="C22" s="8">
        <f t="shared" si="2"/>
        <v>930.8</v>
      </c>
      <c r="D22" s="8">
        <f t="shared" si="1"/>
        <v>969.19999999999993</v>
      </c>
      <c r="L22" s="33"/>
      <c r="M22" s="31"/>
      <c r="N22" s="29"/>
      <c r="O22" s="32"/>
      <c r="P22" s="31"/>
      <c r="AI22" s="8">
        <f t="shared" si="0"/>
        <v>1800</v>
      </c>
    </row>
    <row r="23" spans="2:35" ht="16.5" customHeight="1" x14ac:dyDescent="0.2">
      <c r="B23" s="7">
        <v>11</v>
      </c>
      <c r="C23" s="8">
        <f t="shared" si="2"/>
        <v>1030.8</v>
      </c>
      <c r="D23" s="8">
        <f t="shared" si="1"/>
        <v>1069.2</v>
      </c>
      <c r="L23" s="33"/>
      <c r="M23" s="31"/>
      <c r="N23" s="29"/>
      <c r="O23" s="32"/>
      <c r="P23" s="31"/>
      <c r="AI23" s="8">
        <f t="shared" si="0"/>
        <v>1900</v>
      </c>
    </row>
    <row r="24" spans="2:35" ht="16.5" customHeight="1" x14ac:dyDescent="0.2">
      <c r="B24" s="7">
        <v>12</v>
      </c>
      <c r="C24" s="8">
        <f t="shared" si="2"/>
        <v>1130.8</v>
      </c>
      <c r="D24" s="8">
        <f t="shared" si="1"/>
        <v>1169.2</v>
      </c>
      <c r="L24" s="33"/>
      <c r="M24" s="31"/>
      <c r="N24" s="29"/>
      <c r="O24" s="32"/>
      <c r="P24" s="31"/>
      <c r="AI24" s="8">
        <f t="shared" si="0"/>
        <v>2000</v>
      </c>
    </row>
    <row r="25" spans="2:35" ht="16.5" customHeight="1" thickBot="1" x14ac:dyDescent="0.25">
      <c r="B25" s="7">
        <v>13</v>
      </c>
      <c r="C25" s="8">
        <f t="shared" si="2"/>
        <v>1230.8</v>
      </c>
      <c r="D25" s="8">
        <f t="shared" si="1"/>
        <v>1269.2</v>
      </c>
      <c r="L25" s="34"/>
      <c r="M25" s="31"/>
      <c r="N25" s="29"/>
      <c r="O25" s="32"/>
      <c r="P25" s="31"/>
      <c r="Q25" s="29"/>
      <c r="AI25" s="8">
        <f t="shared" si="0"/>
        <v>2100</v>
      </c>
    </row>
    <row r="26" spans="2:35" ht="16.5" customHeight="1" thickBot="1" x14ac:dyDescent="0.25">
      <c r="B26" s="7">
        <v>14</v>
      </c>
      <c r="C26" s="8">
        <f t="shared" si="2"/>
        <v>1330.8</v>
      </c>
      <c r="D26" s="8">
        <f t="shared" si="1"/>
        <v>1369.2</v>
      </c>
      <c r="L26" s="35" t="s">
        <v>15</v>
      </c>
      <c r="M26" s="36"/>
      <c r="N26" s="29"/>
      <c r="O26" s="35" t="s">
        <v>14</v>
      </c>
      <c r="P26" s="36"/>
      <c r="Q26" s="29"/>
      <c r="AI26" s="8">
        <f t="shared" si="0"/>
        <v>2200</v>
      </c>
    </row>
    <row r="27" spans="2:35" ht="16.5" customHeight="1" thickBot="1" x14ac:dyDescent="0.25">
      <c r="B27" s="7">
        <v>15</v>
      </c>
      <c r="C27" s="8">
        <f t="shared" si="2"/>
        <v>1430.8</v>
      </c>
      <c r="D27" s="8">
        <f t="shared" si="1"/>
        <v>1469.2</v>
      </c>
      <c r="F27" s="23">
        <f>D13</f>
        <v>69.2</v>
      </c>
      <c r="L27" s="35" t="str">
        <f>D3&amp; "mm"</f>
        <v>2000mm</v>
      </c>
      <c r="M27" s="36"/>
      <c r="N27" s="29"/>
      <c r="O27" s="35" t="str">
        <f>D5&amp; "ks"</f>
        <v>20ks</v>
      </c>
      <c r="P27" s="36"/>
      <c r="AI27" s="8">
        <f t="shared" si="0"/>
        <v>2300</v>
      </c>
    </row>
    <row r="28" spans="2:35" ht="16.5" customHeight="1" x14ac:dyDescent="0.2">
      <c r="B28" s="7">
        <v>16</v>
      </c>
      <c r="C28" s="8">
        <f t="shared" si="2"/>
        <v>1530.8</v>
      </c>
      <c r="D28" s="8">
        <f t="shared" si="1"/>
        <v>1569.2</v>
      </c>
      <c r="AI28" s="8">
        <f t="shared" si="0"/>
        <v>2400</v>
      </c>
    </row>
    <row r="29" spans="2:35" ht="16.5" customHeight="1" x14ac:dyDescent="0.2">
      <c r="B29" s="7">
        <v>17</v>
      </c>
      <c r="C29" s="8">
        <f t="shared" si="2"/>
        <v>1630.8</v>
      </c>
      <c r="D29" s="8">
        <f t="shared" si="1"/>
        <v>1669.2</v>
      </c>
      <c r="AI29" s="8">
        <f t="shared" si="0"/>
        <v>2500</v>
      </c>
    </row>
    <row r="30" spans="2:35" ht="16.5" customHeight="1" x14ac:dyDescent="0.2">
      <c r="B30" s="7">
        <v>18</v>
      </c>
      <c r="C30" s="8">
        <f t="shared" si="2"/>
        <v>1730.8</v>
      </c>
      <c r="D30" s="8">
        <f t="shared" si="1"/>
        <v>1769.2</v>
      </c>
      <c r="AI30" s="8">
        <f t="shared" si="0"/>
        <v>2600</v>
      </c>
    </row>
    <row r="31" spans="2:35" ht="16.5" customHeight="1" thickBot="1" x14ac:dyDescent="0.25">
      <c r="B31" s="7">
        <v>19</v>
      </c>
      <c r="C31" s="8">
        <f t="shared" si="2"/>
        <v>1830.8</v>
      </c>
      <c r="D31" s="8">
        <f t="shared" si="1"/>
        <v>1869.2</v>
      </c>
      <c r="I31" s="21"/>
      <c r="AI31" s="8">
        <f t="shared" si="0"/>
        <v>2700</v>
      </c>
    </row>
    <row r="32" spans="2:35" ht="16.5" customHeight="1" thickBot="1" x14ac:dyDescent="0.25">
      <c r="B32" s="7">
        <v>20</v>
      </c>
      <c r="C32" s="8">
        <f t="shared" si="2"/>
        <v>1930.8</v>
      </c>
      <c r="D32" s="8">
        <f t="shared" si="1"/>
        <v>1969.2</v>
      </c>
      <c r="F32" s="23">
        <f>C13</f>
        <v>30.8</v>
      </c>
      <c r="L32" s="35" t="s">
        <v>13</v>
      </c>
      <c r="M32" s="36"/>
    </row>
    <row r="33" spans="2:17" ht="16.5" customHeight="1" thickBot="1" x14ac:dyDescent="0.25">
      <c r="B33" s="7">
        <v>21</v>
      </c>
      <c r="C33" s="8">
        <f t="shared" si="2"/>
        <v>2030.8</v>
      </c>
      <c r="D33" s="8">
        <f t="shared" si="1"/>
        <v>2069.1999999999998</v>
      </c>
      <c r="L33" s="24" t="s">
        <v>24</v>
      </c>
      <c r="M33" s="24" t="s">
        <v>25</v>
      </c>
    </row>
    <row r="34" spans="2:17" ht="16.5" customHeight="1" thickBot="1" x14ac:dyDescent="0.25">
      <c r="B34" s="7">
        <v>22</v>
      </c>
      <c r="C34" s="8">
        <f t="shared" si="2"/>
        <v>2130.8000000000002</v>
      </c>
      <c r="D34" s="8">
        <f t="shared" si="1"/>
        <v>2169.2000000000003</v>
      </c>
      <c r="L34" s="24" t="s">
        <v>18</v>
      </c>
      <c r="M34" s="24" t="s">
        <v>19</v>
      </c>
    </row>
    <row r="35" spans="2:17" ht="16.5" customHeight="1" thickTop="1" x14ac:dyDescent="0.2">
      <c r="B35" s="7">
        <v>23</v>
      </c>
      <c r="C35" s="8">
        <f t="shared" si="2"/>
        <v>2230.8000000000002</v>
      </c>
      <c r="D35" s="8">
        <f t="shared" si="1"/>
        <v>2269.2000000000003</v>
      </c>
      <c r="I35" s="52">
        <f>AM4</f>
        <v>0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2330.8000000000002</v>
      </c>
      <c r="D36" s="8">
        <f t="shared" si="1"/>
        <v>2369.2000000000003</v>
      </c>
      <c r="I36" s="53"/>
      <c r="L36" s="27"/>
      <c r="M36" s="26"/>
    </row>
    <row r="37" spans="2:17" ht="16.5" customHeight="1" thickTop="1" x14ac:dyDescent="0.2">
      <c r="B37" s="7">
        <v>25</v>
      </c>
      <c r="C37" s="8">
        <f t="shared" si="2"/>
        <v>2430.8000000000002</v>
      </c>
      <c r="D37" s="8">
        <f t="shared" si="1"/>
        <v>2469.2000000000003</v>
      </c>
      <c r="L37" s="27"/>
      <c r="M37" s="26"/>
    </row>
    <row r="38" spans="2:17" ht="16.5" customHeight="1" x14ac:dyDescent="0.2">
      <c r="B38" s="7">
        <v>26</v>
      </c>
      <c r="C38" s="8">
        <f t="shared" si="2"/>
        <v>2530.8000000000002</v>
      </c>
      <c r="D38" s="8">
        <f t="shared" si="1"/>
        <v>2569.2000000000003</v>
      </c>
      <c r="I38" s="54" t="s">
        <v>10</v>
      </c>
      <c r="J38" s="55"/>
      <c r="L38" s="27"/>
      <c r="M38" s="26"/>
    </row>
    <row r="39" spans="2:17" ht="16.5" customHeight="1" x14ac:dyDescent="0.2">
      <c r="B39" s="7">
        <v>27</v>
      </c>
      <c r="C39" s="8">
        <f t="shared" si="2"/>
        <v>2630.8</v>
      </c>
      <c r="D39" s="8">
        <f t="shared" si="1"/>
        <v>2669.2000000000003</v>
      </c>
      <c r="I39" s="38" t="str">
        <f>IF(I35&gt;=(AG12), "Prekročený maximálny počet lamiel!", "")</f>
        <v/>
      </c>
      <c r="J39" s="39"/>
      <c r="L39" s="27"/>
      <c r="M39" s="26"/>
    </row>
    <row r="40" spans="2:17" ht="16.5" customHeight="1" thickBot="1" x14ac:dyDescent="0.25">
      <c r="I40" s="40"/>
      <c r="J40" s="41"/>
      <c r="L40" s="28"/>
      <c r="M40" s="26"/>
    </row>
    <row r="41" spans="2:17" ht="16.5" customHeight="1" thickBot="1" x14ac:dyDescent="0.25">
      <c r="I41" s="40"/>
      <c r="J41" s="41"/>
      <c r="L41" s="35" t="s">
        <v>14</v>
      </c>
      <c r="M41" s="36"/>
    </row>
    <row r="42" spans="2:17" ht="16.5" customHeight="1" thickBot="1" x14ac:dyDescent="0.25">
      <c r="I42" s="42"/>
      <c r="J42" s="43"/>
      <c r="L42" s="35" t="str">
        <f>(D5*4)&amp; "ks"</f>
        <v>80ks</v>
      </c>
      <c r="M42" s="36"/>
    </row>
    <row r="45" spans="2:17" ht="16.5" customHeight="1" x14ac:dyDescent="0.2">
      <c r="N45" s="37"/>
      <c r="Q45" s="37"/>
    </row>
    <row r="46" spans="2:17" ht="16.5" customHeight="1" x14ac:dyDescent="0.2">
      <c r="N46" s="37"/>
      <c r="Q46" s="37"/>
    </row>
  </sheetData>
  <sheetProtection sheet="1" objects="1" scenarios="1"/>
  <mergeCells count="18">
    <mergeCell ref="L17:M17"/>
    <mergeCell ref="L32:M32"/>
    <mergeCell ref="L41:M41"/>
    <mergeCell ref="L42:M42"/>
    <mergeCell ref="O17:P17"/>
    <mergeCell ref="O18:P18"/>
    <mergeCell ref="L26:M26"/>
    <mergeCell ref="O26:P26"/>
    <mergeCell ref="D3:D4"/>
    <mergeCell ref="D5:D6"/>
    <mergeCell ref="C10:D11"/>
    <mergeCell ref="I35:I36"/>
    <mergeCell ref="I38:J38"/>
    <mergeCell ref="L27:M27"/>
    <mergeCell ref="O27:P27"/>
    <mergeCell ref="Q45:Q46"/>
    <mergeCell ref="I39:J42"/>
    <mergeCell ref="N45:N4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AL-LAN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2024-10-10T07:21:05Z</dcterms:modified>
</cp:coreProperties>
</file>