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Users\denis.danihel\Desktop\12016\CZ\"/>
    </mc:Choice>
  </mc:AlternateContent>
  <xr:revisionPtr revIDLastSave="0" documentId="13_ncr:1_{BCD46E77-C96B-42B8-9ED9-C2C9C2699631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12016" sheetId="1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4" l="1"/>
  <c r="O27" i="14"/>
  <c r="L27" i="14"/>
  <c r="C13" i="14" l="1"/>
  <c r="D13" i="14" s="1"/>
  <c r="F28" i="14" s="1"/>
  <c r="AI5" i="14"/>
  <c r="AM4" i="14"/>
  <c r="AI20" i="14" s="1"/>
  <c r="C29" i="14" s="1"/>
  <c r="D29" i="14" s="1"/>
  <c r="F33" i="14" l="1"/>
  <c r="C14" i="14"/>
  <c r="F21" i="14" s="1"/>
  <c r="AI15" i="14"/>
  <c r="C24" i="14" s="1"/>
  <c r="D24" i="14" s="1"/>
  <c r="AI16" i="14"/>
  <c r="C25" i="14" s="1"/>
  <c r="D25" i="14" s="1"/>
  <c r="AI22" i="14"/>
  <c r="C31" i="14" s="1"/>
  <c r="D31" i="14" s="1"/>
  <c r="AI23" i="14"/>
  <c r="C32" i="14" s="1"/>
  <c r="D32" i="14" s="1"/>
  <c r="AI24" i="14"/>
  <c r="C33" i="14" s="1"/>
  <c r="D33" i="14" s="1"/>
  <c r="AI30" i="14"/>
  <c r="C39" i="14" s="1"/>
  <c r="D39" i="14" s="1"/>
  <c r="AI31" i="14"/>
  <c r="AI17" i="14"/>
  <c r="C26" i="14" s="1"/>
  <c r="D26" i="14" s="1"/>
  <c r="AI18" i="14"/>
  <c r="C27" i="14" s="1"/>
  <c r="D27" i="14" s="1"/>
  <c r="AI8" i="14"/>
  <c r="C17" i="14" s="1"/>
  <c r="D17" i="14" s="1"/>
  <c r="AI26" i="14"/>
  <c r="C35" i="14" s="1"/>
  <c r="D35" i="14" s="1"/>
  <c r="I35" i="14"/>
  <c r="I39" i="14" s="1"/>
  <c r="AI11" i="14"/>
  <c r="C20" i="14" s="1"/>
  <c r="D20" i="14" s="1"/>
  <c r="AI25" i="14"/>
  <c r="C34" i="14" s="1"/>
  <c r="D34" i="14" s="1"/>
  <c r="AI6" i="14"/>
  <c r="C15" i="14" s="1"/>
  <c r="D15" i="14" s="1"/>
  <c r="AI7" i="14"/>
  <c r="C16" i="14" s="1"/>
  <c r="D16" i="14" s="1"/>
  <c r="AI9" i="14"/>
  <c r="C18" i="14" s="1"/>
  <c r="D18" i="14" s="1"/>
  <c r="AI19" i="14"/>
  <c r="C28" i="14" s="1"/>
  <c r="D28" i="14" s="1"/>
  <c r="AI28" i="14"/>
  <c r="C37" i="14" s="1"/>
  <c r="D37" i="14" s="1"/>
  <c r="AI13" i="14"/>
  <c r="C22" i="14" s="1"/>
  <c r="D22" i="14" s="1"/>
  <c r="AI21" i="14"/>
  <c r="C30" i="14" s="1"/>
  <c r="D30" i="14" s="1"/>
  <c r="AI14" i="14"/>
  <c r="C23" i="14" s="1"/>
  <c r="D23" i="14" s="1"/>
  <c r="AI29" i="14"/>
  <c r="C38" i="14" s="1"/>
  <c r="D38" i="14" s="1"/>
  <c r="AI10" i="14"/>
  <c r="C19" i="14" s="1"/>
  <c r="D19" i="14" s="1"/>
  <c r="AI27" i="14"/>
  <c r="C36" i="14" s="1"/>
  <c r="D36" i="14" s="1"/>
  <c r="AI12" i="14"/>
  <c r="C21" i="14" s="1"/>
  <c r="D21" i="14" s="1"/>
  <c r="D14" i="14" l="1"/>
  <c r="F16" i="14" s="1"/>
</calcChain>
</file>

<file path=xl/sharedStrings.xml><?xml version="1.0" encoding="utf-8"?>
<sst xmlns="http://schemas.openxmlformats.org/spreadsheetml/2006/main" count="30" uniqueCount="27">
  <si>
    <r>
      <t>Výška "</t>
    </r>
    <r>
      <rPr>
        <b/>
        <sz val="12"/>
        <color theme="1"/>
        <rFont val="Calibri"/>
        <family val="2"/>
        <charset val="238"/>
        <scheme val="minor"/>
      </rPr>
      <t>UT</t>
    </r>
    <r>
      <rPr>
        <sz val="12"/>
        <color theme="1"/>
        <rFont val="Calibri"/>
        <family val="2"/>
        <charset val="238"/>
        <scheme val="minor"/>
      </rPr>
      <t>" profilu</t>
    </r>
  </si>
  <si>
    <t>[mm]</t>
  </si>
  <si>
    <t>konštanty</t>
  </si>
  <si>
    <t>Výška</t>
  </si>
  <si>
    <t>Prekrytie</t>
  </si>
  <si>
    <t>mm</t>
  </si>
  <si>
    <t>Počet lamiel</t>
  </si>
  <si>
    <t>[ks ]</t>
  </si>
  <si>
    <t>výška lamely</t>
  </si>
  <si>
    <t>výška prvej diery</t>
  </si>
  <si>
    <t>ku dalsej diere</t>
  </si>
  <si>
    <t>Diery v drážkach</t>
  </si>
  <si>
    <t>maximálne prekrytie</t>
  </si>
  <si>
    <t>Lamela</t>
  </si>
  <si>
    <t>Drážka 1/3(mm)</t>
  </si>
  <si>
    <t>Drážka 3/1(mm)</t>
  </si>
  <si>
    <t>Kód</t>
  </si>
  <si>
    <t>AL-UT21-6</t>
  </si>
  <si>
    <t>AL-U21-6</t>
  </si>
  <si>
    <t>Dĺžka (výška)</t>
  </si>
  <si>
    <t>Počet</t>
  </si>
  <si>
    <t>Pre „UT“ profil</t>
  </si>
  <si>
    <t>Pre „U“ profil</t>
  </si>
  <si>
    <t>E1-3S4.2x19</t>
  </si>
  <si>
    <t>E1-4S4.2x19</t>
  </si>
  <si>
    <t>Poznámka</t>
  </si>
  <si>
    <t>AL-J12016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</si>
</sst>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 tint="4.9989318521683403E-2"/>
      <name val="Calibri"/>
      <family val="2"/>
      <charset val="238"/>
      <scheme val="minor"/>
    </font>
    <font>
      <b/>
      <sz val="20"/>
      <color rgb="FF92D05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6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Protection="1"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5" fillId="7" borderId="21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5" fillId="6" borderId="10" xfId="0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vertical="top"/>
      <protection hidden="1"/>
    </xf>
    <xf numFmtId="164" fontId="7" fillId="0" borderId="0" xfId="0" applyNumberFormat="1" applyFont="1" applyAlignment="1" applyProtection="1">
      <alignment vertical="center"/>
      <protection hidden="1"/>
    </xf>
    <xf numFmtId="1" fontId="2" fillId="0" borderId="0" xfId="0" applyNumberFormat="1" applyFont="1" applyAlignment="1" applyProtection="1">
      <alignment horizontal="right" vertical="top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25" xfId="0" applyFont="1" applyBorder="1" applyProtection="1">
      <protection hidden="1"/>
    </xf>
    <xf numFmtId="0" fontId="1" fillId="0" borderId="29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 hidden="1"/>
    </xf>
    <xf numFmtId="0" fontId="6" fillId="5" borderId="22" xfId="0" applyFont="1" applyFill="1" applyBorder="1" applyAlignment="1" applyProtection="1">
      <alignment horizontal="center" vertical="center"/>
      <protection locked="0" hidden="1"/>
    </xf>
    <xf numFmtId="0" fontId="6" fillId="5" borderId="23" xfId="0" applyFont="1" applyFill="1" applyBorder="1" applyAlignment="1" applyProtection="1">
      <alignment horizontal="center" vertical="center"/>
      <protection locked="0" hidden="1"/>
    </xf>
    <xf numFmtId="0" fontId="6" fillId="5" borderId="12" xfId="0" applyFont="1" applyFill="1" applyBorder="1" applyAlignment="1" applyProtection="1">
      <alignment horizontal="center" vertical="center"/>
      <protection locked="0" hidden="1"/>
    </xf>
    <xf numFmtId="0" fontId="2" fillId="7" borderId="9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0" fontId="2" fillId="7" borderId="7" xfId="0" applyFont="1" applyFill="1" applyBorder="1" applyAlignment="1" applyProtection="1">
      <alignment horizontal="center" vertical="center" wrapText="1"/>
      <protection hidden="1"/>
    </xf>
    <xf numFmtId="164" fontId="7" fillId="0" borderId="11" xfId="0" applyNumberFormat="1" applyFont="1" applyBorder="1" applyAlignment="1" applyProtection="1">
      <alignment horizontal="center" vertical="center"/>
      <protection hidden="1"/>
    </xf>
    <xf numFmtId="164" fontId="7" fillId="0" borderId="12" xfId="0" applyNumberFormat="1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59121</xdr:colOff>
      <xdr:row>3</xdr:row>
      <xdr:rowOff>19707</xdr:rowOff>
    </xdr:from>
    <xdr:to>
      <xdr:col>6</xdr:col>
      <xdr:colOff>367801</xdr:colOff>
      <xdr:row>3</xdr:row>
      <xdr:rowOff>145098</xdr:rowOff>
    </xdr:to>
    <xdr:cxnSp macro="">
      <xdr:nvCxnSpPr>
        <xdr:cNvPr id="4" name="Rovná spojovacia šípka 3">
          <a:extLst>
            <a:ext uri="{FF2B5EF4-FFF2-40B4-BE49-F238E27FC236}">
              <a16:creationId xmlns:a16="http://schemas.microsoft.com/office/drawing/2014/main" id="{DE0EE233-4BF9-475B-854E-8EA1DC7D278C}"/>
            </a:ext>
          </a:extLst>
        </xdr:cNvPr>
        <xdr:cNvCxnSpPr>
          <a:endCxn id="8" idx="1"/>
        </xdr:cNvCxnSpPr>
      </xdr:nvCxnSpPr>
      <xdr:spPr>
        <a:xfrm>
          <a:off x="3202371" y="524532"/>
          <a:ext cx="1442155" cy="125391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56284</xdr:colOff>
      <xdr:row>3</xdr:row>
      <xdr:rowOff>145098</xdr:rowOff>
    </xdr:from>
    <xdr:to>
      <xdr:col>6</xdr:col>
      <xdr:colOff>367801</xdr:colOff>
      <xdr:row>5</xdr:row>
      <xdr:rowOff>30306</xdr:rowOff>
    </xdr:to>
    <xdr:cxnSp macro="">
      <xdr:nvCxnSpPr>
        <xdr:cNvPr id="5" name="Rovná spojovacia šípka 4">
          <a:extLst>
            <a:ext uri="{FF2B5EF4-FFF2-40B4-BE49-F238E27FC236}">
              <a16:creationId xmlns:a16="http://schemas.microsoft.com/office/drawing/2014/main" id="{77AFFA08-51AA-4FAB-ABFD-3B2C39282E43}"/>
            </a:ext>
          </a:extLst>
        </xdr:cNvPr>
        <xdr:cNvCxnSpPr>
          <a:endCxn id="8" idx="1"/>
        </xdr:cNvCxnSpPr>
      </xdr:nvCxnSpPr>
      <xdr:spPr>
        <a:xfrm flipV="1">
          <a:off x="3199534" y="649923"/>
          <a:ext cx="1444992" cy="304308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10117</xdr:colOff>
      <xdr:row>1</xdr:row>
      <xdr:rowOff>63423</xdr:rowOff>
    </xdr:from>
    <xdr:to>
      <xdr:col>9</xdr:col>
      <xdr:colOff>895350</xdr:colOff>
      <xdr:row>29</xdr:row>
      <xdr:rowOff>152400</xdr:rowOff>
    </xdr:to>
    <xdr:sp macro="" textlink="">
      <xdr:nvSpPr>
        <xdr:cNvPr id="6" name="BlokTextu 5">
          <a:extLst>
            <a:ext uri="{FF2B5EF4-FFF2-40B4-BE49-F238E27FC236}">
              <a16:creationId xmlns:a16="http://schemas.microsoft.com/office/drawing/2014/main" id="{546875D4-ABCE-4C2C-A15D-CD100D610BD9}"/>
            </a:ext>
          </a:extLst>
        </xdr:cNvPr>
        <xdr:cNvSpPr txBox="1"/>
      </xdr:nvSpPr>
      <xdr:spPr>
        <a:xfrm>
          <a:off x="7477717" y="149148"/>
          <a:ext cx="3228383" cy="5956377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Chcete-li vypočítat rozteč otvorů pro montáž lamel, doplňte do tabulky "</a:t>
          </a:r>
          <a:r>
            <a:rPr lang="sk-SK" sz="1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výšku profilu UT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požadovaný počet lamel v profilu "</a:t>
          </a:r>
          <a:r>
            <a:rPr lang="sk-SK" sz="1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nebo "</a:t>
          </a:r>
          <a:r>
            <a:rPr lang="sk-SK" sz="1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".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zadání hodnot se v tabulce zobrazí vypočítané hodnoty rozteče otvorů a překrytí lamel [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mm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].</a:t>
          </a:r>
        </a:p>
        <a:p>
          <a:pPr eaLnBrk="1" fontAlgn="auto" latinLnBrk="0" hangingPunct="1"/>
          <a:endParaRPr lang="sk-SK" sz="1500">
            <a:effectLst/>
          </a:endParaRP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výplně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AL-J2016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 vyznačení otvorů a upevnění lamel k profilům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 a AL-UT21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použijeme střední drážku, do které vyznačíme otvory podle hodnot z tabulky pro zvolený počet lamel a výšku profilů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 a AL-UT21.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 tabulce vyberte vypočtené hodnoty ze sloupce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Drážka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označte otvory v příslušné drážce až po poslední lamelu. Otvory se vyznačují od začátku profilu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nebo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". </a:t>
          </a:r>
          <a:endParaRPr lang="sk-SK" sz="1500">
            <a:effectLst/>
          </a:endParaRPr>
        </a:p>
      </xdr:txBody>
    </xdr:sp>
    <xdr:clientData/>
  </xdr:twoCellAnchor>
  <xdr:twoCellAnchor>
    <xdr:from>
      <xdr:col>6</xdr:col>
      <xdr:colOff>367801</xdr:colOff>
      <xdr:row>2</xdr:row>
      <xdr:rowOff>79989</xdr:rowOff>
    </xdr:from>
    <xdr:to>
      <xdr:col>7</xdr:col>
      <xdr:colOff>1104900</xdr:colOff>
      <xdr:row>5</xdr:row>
      <xdr:rowOff>0</xdr:rowOff>
    </xdr:to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89CAFF02-A9D3-4D3D-AE6A-5445F9FF028A}"/>
            </a:ext>
          </a:extLst>
        </xdr:cNvPr>
        <xdr:cNvSpPr txBox="1"/>
      </xdr:nvSpPr>
      <xdr:spPr>
        <a:xfrm>
          <a:off x="4644526" y="375264"/>
          <a:ext cx="2813549" cy="548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500" b="1">
              <a:solidFill>
                <a:srgbClr val="FF0000"/>
              </a:solidFill>
            </a:rPr>
            <a:t>Doplňte</a:t>
          </a:r>
          <a:r>
            <a:rPr lang="sk-SK" sz="2500" b="1" baseline="0">
              <a:solidFill>
                <a:srgbClr val="FF0000"/>
              </a:solidFill>
            </a:rPr>
            <a:t> hodnoty</a:t>
          </a:r>
          <a:endParaRPr lang="sk-SK" sz="25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842210</xdr:colOff>
      <xdr:row>13</xdr:row>
      <xdr:rowOff>175461</xdr:rowOff>
    </xdr:from>
    <xdr:to>
      <xdr:col>5</xdr:col>
      <xdr:colOff>154781</xdr:colOff>
      <xdr:row>20</xdr:row>
      <xdr:rowOff>89297</xdr:rowOff>
    </xdr:to>
    <xdr:cxnSp macro="">
      <xdr:nvCxnSpPr>
        <xdr:cNvPr id="11" name="Spojnica: zalomená 10">
          <a:extLst>
            <a:ext uri="{FF2B5EF4-FFF2-40B4-BE49-F238E27FC236}">
              <a16:creationId xmlns:a16="http://schemas.microsoft.com/office/drawing/2014/main" id="{2602E228-3EFE-481A-988A-9CCC6454F23D}"/>
            </a:ext>
          </a:extLst>
        </xdr:cNvPr>
        <xdr:cNvCxnSpPr/>
      </xdr:nvCxnSpPr>
      <xdr:spPr>
        <a:xfrm>
          <a:off x="2134038" y="2759117"/>
          <a:ext cx="1872415" cy="1372352"/>
        </a:xfrm>
        <a:prstGeom prst="bentConnector3">
          <a:avLst>
            <a:gd name="adj1" fmla="val 67487"/>
          </a:avLst>
        </a:prstGeom>
        <a:ln w="19050">
          <a:solidFill>
            <a:srgbClr val="00B0F0"/>
          </a:solidFill>
          <a:headEnd type="oval"/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862263</xdr:colOff>
      <xdr:row>13</xdr:row>
      <xdr:rowOff>55145</xdr:rowOff>
    </xdr:from>
    <xdr:to>
      <xdr:col>5</xdr:col>
      <xdr:colOff>183931</xdr:colOff>
      <xdr:row>15</xdr:row>
      <xdr:rowOff>78828</xdr:rowOff>
    </xdr:to>
    <xdr:cxnSp macro="">
      <xdr:nvCxnSpPr>
        <xdr:cNvPr id="12" name="Spojnica: zalomená 11">
          <a:extLst>
            <a:ext uri="{FF2B5EF4-FFF2-40B4-BE49-F238E27FC236}">
              <a16:creationId xmlns:a16="http://schemas.microsoft.com/office/drawing/2014/main" id="{49469AA3-E493-4D43-A1CA-F4F9802EA4E3}"/>
            </a:ext>
          </a:extLst>
        </xdr:cNvPr>
        <xdr:cNvCxnSpPr/>
      </xdr:nvCxnSpPr>
      <xdr:spPr>
        <a:xfrm>
          <a:off x="3081588" y="2655470"/>
          <a:ext cx="959968" cy="442783"/>
        </a:xfrm>
        <a:prstGeom prst="bentConnector3">
          <a:avLst>
            <a:gd name="adj1" fmla="val 50000"/>
          </a:avLst>
        </a:prstGeom>
        <a:ln w="19050">
          <a:solidFill>
            <a:srgbClr val="00B0F0"/>
          </a:solidFill>
          <a:headEnd type="oval"/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760536</xdr:colOff>
      <xdr:row>2</xdr:row>
      <xdr:rowOff>96715</xdr:rowOff>
    </xdr:from>
    <xdr:to>
      <xdr:col>15</xdr:col>
      <xdr:colOff>1343026</xdr:colOff>
      <xdr:row>10</xdr:row>
      <xdr:rowOff>52151</xdr:rowOff>
    </xdr:to>
    <xdr:sp macro="" textlink="">
      <xdr:nvSpPr>
        <xdr:cNvPr id="13" name="BlokTextu 12">
          <a:extLst>
            <a:ext uri="{FF2B5EF4-FFF2-40B4-BE49-F238E27FC236}">
              <a16:creationId xmlns:a16="http://schemas.microsoft.com/office/drawing/2014/main" id="{31C59103-EF8D-4378-B950-B0B2221F4F01}"/>
            </a:ext>
          </a:extLst>
        </xdr:cNvPr>
        <xdr:cNvSpPr txBox="1"/>
      </xdr:nvSpPr>
      <xdr:spPr>
        <a:xfrm>
          <a:off x="13657386" y="391990"/>
          <a:ext cx="3840040" cy="1631836"/>
        </a:xfrm>
        <a:prstGeom prst="rect">
          <a:avLst/>
        </a:prstGeom>
        <a:noFill/>
        <a:ln w="25400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	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Pri montáži lamiel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AL-J12016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nie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je potrebné počas značenia dier rozlišovať pravý a ľavý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 a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UT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 profil.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541421</xdr:colOff>
      <xdr:row>32</xdr:row>
      <xdr:rowOff>105356</xdr:rowOff>
    </xdr:from>
    <xdr:to>
      <xdr:col>5</xdr:col>
      <xdr:colOff>242546</xdr:colOff>
      <xdr:row>32</xdr:row>
      <xdr:rowOff>105356</xdr:rowOff>
    </xdr:to>
    <xdr:cxnSp macro="">
      <xdr:nvCxnSpPr>
        <xdr:cNvPr id="14" name="Rovná spojovacia šípka 13">
          <a:extLst>
            <a:ext uri="{FF2B5EF4-FFF2-40B4-BE49-F238E27FC236}">
              <a16:creationId xmlns:a16="http://schemas.microsoft.com/office/drawing/2014/main" id="{FA1E1B87-F1AF-499D-90C1-192A3735BDF5}"/>
            </a:ext>
          </a:extLst>
        </xdr:cNvPr>
        <xdr:cNvCxnSpPr/>
      </xdr:nvCxnSpPr>
      <xdr:spPr>
        <a:xfrm>
          <a:off x="3684671" y="6687131"/>
          <a:ext cx="415500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631658</xdr:colOff>
      <xdr:row>27</xdr:row>
      <xdr:rowOff>98838</xdr:rowOff>
    </xdr:from>
    <xdr:to>
      <xdr:col>5</xdr:col>
      <xdr:colOff>214189</xdr:colOff>
      <xdr:row>27</xdr:row>
      <xdr:rowOff>98838</xdr:rowOff>
    </xdr:to>
    <xdr:cxnSp macro="">
      <xdr:nvCxnSpPr>
        <xdr:cNvPr id="15" name="Rovná spojovacia šípka 14">
          <a:extLst>
            <a:ext uri="{FF2B5EF4-FFF2-40B4-BE49-F238E27FC236}">
              <a16:creationId xmlns:a16="http://schemas.microsoft.com/office/drawing/2014/main" id="{4E3AEE25-7971-400D-9BD7-48D34372A113}"/>
            </a:ext>
          </a:extLst>
        </xdr:cNvPr>
        <xdr:cNvCxnSpPr/>
      </xdr:nvCxnSpPr>
      <xdr:spPr>
        <a:xfrm>
          <a:off x="3774908" y="5842413"/>
          <a:ext cx="296906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643217</xdr:colOff>
      <xdr:row>12</xdr:row>
      <xdr:rowOff>54428</xdr:rowOff>
    </xdr:from>
    <xdr:to>
      <xdr:col>4</xdr:col>
      <xdr:colOff>643217</xdr:colOff>
      <xdr:row>27</xdr:row>
      <xdr:rowOff>105456</xdr:rowOff>
    </xdr:to>
    <xdr:cxnSp macro="">
      <xdr:nvCxnSpPr>
        <xdr:cNvPr id="16" name="Rovná spojnica 15">
          <a:extLst>
            <a:ext uri="{FF2B5EF4-FFF2-40B4-BE49-F238E27FC236}">
              <a16:creationId xmlns:a16="http://schemas.microsoft.com/office/drawing/2014/main" id="{36AB5571-BE72-45DE-9D39-89770BF7AC70}"/>
            </a:ext>
          </a:extLst>
        </xdr:cNvPr>
        <xdr:cNvCxnSpPr/>
      </xdr:nvCxnSpPr>
      <xdr:spPr>
        <a:xfrm flipV="1">
          <a:off x="3789869" y="2459491"/>
          <a:ext cx="0" cy="3214688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870857</xdr:colOff>
      <xdr:row>12</xdr:row>
      <xdr:rowOff>59872</xdr:rowOff>
    </xdr:from>
    <xdr:to>
      <xdr:col>4</xdr:col>
      <xdr:colOff>653143</xdr:colOff>
      <xdr:row>12</xdr:row>
      <xdr:rowOff>59872</xdr:rowOff>
    </xdr:to>
    <xdr:cxnSp macro="">
      <xdr:nvCxnSpPr>
        <xdr:cNvPr id="17" name="Rovná spojnica 16">
          <a:extLst>
            <a:ext uri="{FF2B5EF4-FFF2-40B4-BE49-F238E27FC236}">
              <a16:creationId xmlns:a16="http://schemas.microsoft.com/office/drawing/2014/main" id="{2CD40AC7-53A1-45CF-A51B-E2B4A544A94D}"/>
            </a:ext>
          </a:extLst>
        </xdr:cNvPr>
        <xdr:cNvCxnSpPr/>
      </xdr:nvCxnSpPr>
      <xdr:spPr>
        <a:xfrm>
          <a:off x="3090182" y="2450647"/>
          <a:ext cx="706211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845760</xdr:colOff>
      <xdr:row>12</xdr:row>
      <xdr:rowOff>175340</xdr:rowOff>
    </xdr:from>
    <xdr:to>
      <xdr:col>4</xdr:col>
      <xdr:colOff>551447</xdr:colOff>
      <xdr:row>12</xdr:row>
      <xdr:rowOff>175340</xdr:rowOff>
    </xdr:to>
    <xdr:cxnSp macro="">
      <xdr:nvCxnSpPr>
        <xdr:cNvPr id="18" name="Rovná spojnica 17">
          <a:extLst>
            <a:ext uri="{FF2B5EF4-FFF2-40B4-BE49-F238E27FC236}">
              <a16:creationId xmlns:a16="http://schemas.microsoft.com/office/drawing/2014/main" id="{63B58019-7B2B-4893-906A-76E9BFD80F9F}"/>
            </a:ext>
          </a:extLst>
        </xdr:cNvPr>
        <xdr:cNvCxnSpPr/>
      </xdr:nvCxnSpPr>
      <xdr:spPr>
        <a:xfrm>
          <a:off x="2141160" y="2566115"/>
          <a:ext cx="1553537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544335</xdr:colOff>
      <xdr:row>12</xdr:row>
      <xdr:rowOff>169405</xdr:rowOff>
    </xdr:from>
    <xdr:to>
      <xdr:col>4</xdr:col>
      <xdr:colOff>544335</xdr:colOff>
      <xdr:row>32</xdr:row>
      <xdr:rowOff>107830</xdr:rowOff>
    </xdr:to>
    <xdr:cxnSp macro="">
      <xdr:nvCxnSpPr>
        <xdr:cNvPr id="19" name="Rovná spojnica 18">
          <a:extLst>
            <a:ext uri="{FF2B5EF4-FFF2-40B4-BE49-F238E27FC236}">
              <a16:creationId xmlns:a16="http://schemas.microsoft.com/office/drawing/2014/main" id="{FD965A29-897F-422C-B128-9A4B65BA7B1E}"/>
            </a:ext>
          </a:extLst>
        </xdr:cNvPr>
        <xdr:cNvCxnSpPr/>
      </xdr:nvCxnSpPr>
      <xdr:spPr>
        <a:xfrm flipV="1">
          <a:off x="3687585" y="2560180"/>
          <a:ext cx="0" cy="4129425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366348</xdr:colOff>
      <xdr:row>12</xdr:row>
      <xdr:rowOff>18534</xdr:rowOff>
    </xdr:from>
    <xdr:to>
      <xdr:col>6</xdr:col>
      <xdr:colOff>1822059</xdr:colOff>
      <xdr:row>35</xdr:row>
      <xdr:rowOff>203699</xdr:rowOff>
    </xdr:to>
    <xdr:pic>
      <xdr:nvPicPr>
        <xdr:cNvPr id="21" name="Obrázok 20">
          <a:extLst>
            <a:ext uri="{FF2B5EF4-FFF2-40B4-BE49-F238E27FC236}">
              <a16:creationId xmlns:a16="http://schemas.microsoft.com/office/drawing/2014/main" id="{B6BBE3F7-2F88-AB5F-8FE3-D49C1A8F5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7636" y="2443746"/>
          <a:ext cx="1873346" cy="5072222"/>
        </a:xfrm>
        <a:prstGeom prst="rect">
          <a:avLst/>
        </a:prstGeom>
      </xdr:spPr>
    </xdr:pic>
    <xdr:clientData/>
  </xdr:twoCellAnchor>
  <xdr:twoCellAnchor editAs="oneCell">
    <xdr:from>
      <xdr:col>10</xdr:col>
      <xdr:colOff>112905</xdr:colOff>
      <xdr:row>2</xdr:row>
      <xdr:rowOff>49091</xdr:rowOff>
    </xdr:from>
    <xdr:to>
      <xdr:col>14</xdr:col>
      <xdr:colOff>1115866</xdr:colOff>
      <xdr:row>13</xdr:row>
      <xdr:rowOff>127241</xdr:rowOff>
    </xdr:to>
    <xdr:pic>
      <xdr:nvPicPr>
        <xdr:cNvPr id="23" name="Grafický objekt 22">
          <a:extLst>
            <a:ext uri="{FF2B5EF4-FFF2-40B4-BE49-F238E27FC236}">
              <a16:creationId xmlns:a16="http://schemas.microsoft.com/office/drawing/2014/main" id="{4A44829D-E9F1-F980-335B-B3128B418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295255" y="344366"/>
          <a:ext cx="4431961" cy="2383200"/>
        </a:xfrm>
        <a:prstGeom prst="rect">
          <a:avLst/>
        </a:prstGeom>
      </xdr:spPr>
    </xdr:pic>
    <xdr:clientData/>
  </xdr:twoCellAnchor>
  <xdr:twoCellAnchor editAs="oneCell">
    <xdr:from>
      <xdr:col>8</xdr:col>
      <xdr:colOff>18715</xdr:colOff>
      <xdr:row>43</xdr:row>
      <xdr:rowOff>200025</xdr:rowOff>
    </xdr:from>
    <xdr:to>
      <xdr:col>15</xdr:col>
      <xdr:colOff>1405683</xdr:colOff>
      <xdr:row>55</xdr:row>
      <xdr:rowOff>85725</xdr:rowOff>
    </xdr:to>
    <xdr:pic>
      <xdr:nvPicPr>
        <xdr:cNvPr id="32" name="Obrázok 31">
          <a:extLst>
            <a:ext uri="{FF2B5EF4-FFF2-40B4-BE49-F238E27FC236}">
              <a16:creationId xmlns:a16="http://schemas.microsoft.com/office/drawing/2014/main" id="{E087E432-EEC3-464D-83E6-2F83DFA77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86315" y="9086850"/>
          <a:ext cx="10073768" cy="24003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95251</xdr:colOff>
      <xdr:row>46</xdr:row>
      <xdr:rowOff>71201</xdr:rowOff>
    </xdr:from>
    <xdr:to>
      <xdr:col>7</xdr:col>
      <xdr:colOff>85725</xdr:colOff>
      <xdr:row>51</xdr:row>
      <xdr:rowOff>152398</xdr:rowOff>
    </xdr:to>
    <xdr:pic>
      <xdr:nvPicPr>
        <xdr:cNvPr id="33" name="Grafický objekt 32">
          <a:extLst>
            <a:ext uri="{FF2B5EF4-FFF2-40B4-BE49-F238E27FC236}">
              <a16:creationId xmlns:a16="http://schemas.microsoft.com/office/drawing/2014/main" id="{E65465B9-E588-4D91-B4C7-90ABEF5CC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952876" y="9586676"/>
          <a:ext cx="2486024" cy="1128947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46</xdr:row>
      <xdr:rowOff>69270</xdr:rowOff>
    </xdr:from>
    <xdr:to>
      <xdr:col>4</xdr:col>
      <xdr:colOff>74365</xdr:colOff>
      <xdr:row>52</xdr:row>
      <xdr:rowOff>180976</xdr:rowOff>
    </xdr:to>
    <xdr:pic>
      <xdr:nvPicPr>
        <xdr:cNvPr id="35" name="Obrázok 34">
          <a:extLst>
            <a:ext uri="{FF2B5EF4-FFF2-40B4-BE49-F238E27FC236}">
              <a16:creationId xmlns:a16="http://schemas.microsoft.com/office/drawing/2014/main" id="{03FD821A-1139-459C-965C-6C7847E77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9584745"/>
          <a:ext cx="2598490" cy="1369006"/>
        </a:xfrm>
        <a:prstGeom prst="rect">
          <a:avLst/>
        </a:prstGeom>
      </xdr:spPr>
    </xdr:pic>
    <xdr:clientData/>
  </xdr:twoCellAnchor>
  <xdr:twoCellAnchor>
    <xdr:from>
      <xdr:col>7</xdr:col>
      <xdr:colOff>1066800</xdr:colOff>
      <xdr:row>32</xdr:row>
      <xdr:rowOff>57150</xdr:rowOff>
    </xdr:from>
    <xdr:to>
      <xdr:col>9</xdr:col>
      <xdr:colOff>1320076</xdr:colOff>
      <xdr:row>33</xdr:row>
      <xdr:rowOff>200406</xdr:rowOff>
    </xdr:to>
    <xdr:sp macro="" textlink="">
      <xdr:nvSpPr>
        <xdr:cNvPr id="36" name="BlokTextu 35">
          <a:extLst>
            <a:ext uri="{FF2B5EF4-FFF2-40B4-BE49-F238E27FC236}">
              <a16:creationId xmlns:a16="http://schemas.microsoft.com/office/drawing/2014/main" id="{2735E93A-303C-4483-9706-19F26E7270C9}"/>
            </a:ext>
          </a:extLst>
        </xdr:cNvPr>
        <xdr:cNvSpPr txBox="1"/>
      </xdr:nvSpPr>
      <xdr:spPr>
        <a:xfrm>
          <a:off x="7419975" y="6638925"/>
          <a:ext cx="3710851" cy="352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="1">
              <a:solidFill>
                <a:schemeClr val="tx1"/>
              </a:solidFill>
            </a:rPr>
            <a:t>Reálny (vypočítany)</a:t>
          </a:r>
          <a:r>
            <a:rPr lang="sk-SK" sz="1500" b="1" baseline="0">
              <a:solidFill>
                <a:schemeClr val="tx1"/>
              </a:solidFill>
            </a:rPr>
            <a:t> </a:t>
          </a:r>
          <a:r>
            <a:rPr lang="sk-SK" sz="1500" b="1">
              <a:solidFill>
                <a:schemeClr val="tx1"/>
              </a:solidFill>
            </a:rPr>
            <a:t>rozostup</a:t>
          </a:r>
        </a:p>
      </xdr:txBody>
    </xdr:sp>
    <xdr:clientData/>
  </xdr:twoCellAnchor>
  <xdr:twoCellAnchor editAs="oneCell">
    <xdr:from>
      <xdr:col>14</xdr:col>
      <xdr:colOff>1219200</xdr:colOff>
      <xdr:row>18</xdr:row>
      <xdr:rowOff>9524</xdr:rowOff>
    </xdr:from>
    <xdr:to>
      <xdr:col>15</xdr:col>
      <xdr:colOff>1019175</xdr:colOff>
      <xdr:row>24</xdr:row>
      <xdr:rowOff>95249</xdr:rowOff>
    </xdr:to>
    <xdr:pic>
      <xdr:nvPicPr>
        <xdr:cNvPr id="44" name="Obrázok 43">
          <a:extLst>
            <a:ext uri="{FF2B5EF4-FFF2-40B4-BE49-F238E27FC236}">
              <a16:creationId xmlns:a16="http://schemas.microsoft.com/office/drawing/2014/main" id="{B720BE64-2E9E-5ADA-1EDA-9A26BC957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30550" y="3657599"/>
          <a:ext cx="1343025" cy="134302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31</xdr:row>
      <xdr:rowOff>9525</xdr:rowOff>
    </xdr:from>
    <xdr:to>
      <xdr:col>15</xdr:col>
      <xdr:colOff>1533526</xdr:colOff>
      <xdr:row>41</xdr:row>
      <xdr:rowOff>189953</xdr:rowOff>
    </xdr:to>
    <xdr:pic>
      <xdr:nvPicPr>
        <xdr:cNvPr id="47" name="Obrázok 46">
          <a:extLst>
            <a:ext uri="{FF2B5EF4-FFF2-40B4-BE49-F238E27FC236}">
              <a16:creationId xmlns:a16="http://schemas.microsoft.com/office/drawing/2014/main" id="{F6629E37-C41A-462B-9D45-5118090BD8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09" t="34235" r="24768" b="1"/>
        <a:stretch/>
      </xdr:blipFill>
      <xdr:spPr>
        <a:xfrm>
          <a:off x="14763750" y="6381750"/>
          <a:ext cx="2924176" cy="2275928"/>
        </a:xfrm>
        <a:prstGeom prst="rect">
          <a:avLst/>
        </a:prstGeom>
      </xdr:spPr>
    </xdr:pic>
    <xdr:clientData/>
  </xdr:twoCellAnchor>
  <xdr:twoCellAnchor editAs="oneCell">
    <xdr:from>
      <xdr:col>11</xdr:col>
      <xdr:colOff>136308</xdr:colOff>
      <xdr:row>19</xdr:row>
      <xdr:rowOff>28482</xdr:rowOff>
    </xdr:from>
    <xdr:to>
      <xdr:col>11</xdr:col>
      <xdr:colOff>1336081</xdr:colOff>
      <xdr:row>24</xdr:row>
      <xdr:rowOff>43982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2B271CBC-9B07-46A7-89A7-8949E518DF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03" t="22697" r="19012" b="22315"/>
        <a:stretch/>
      </xdr:blipFill>
      <xdr:spPr>
        <a:xfrm>
          <a:off x="11490108" y="3886107"/>
          <a:ext cx="1199773" cy="1063250"/>
        </a:xfrm>
        <a:prstGeom prst="rect">
          <a:avLst/>
        </a:prstGeom>
      </xdr:spPr>
    </xdr:pic>
    <xdr:clientData/>
  </xdr:twoCellAnchor>
  <xdr:twoCellAnchor editAs="oneCell">
    <xdr:from>
      <xdr:col>12</xdr:col>
      <xdr:colOff>89071</xdr:colOff>
      <xdr:row>18</xdr:row>
      <xdr:rowOff>160440</xdr:rowOff>
    </xdr:from>
    <xdr:to>
      <xdr:col>12</xdr:col>
      <xdr:colOff>1324284</xdr:colOff>
      <xdr:row>24</xdr:row>
      <xdr:rowOff>24230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3C1CC90-4BB1-47D6-B942-4C183E28C8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81" t="21680" r="17457" b="21639"/>
        <a:stretch/>
      </xdr:blipFill>
      <xdr:spPr>
        <a:xfrm>
          <a:off x="12985921" y="3808515"/>
          <a:ext cx="1235213" cy="1121090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123826</xdr:colOff>
      <xdr:row>35</xdr:row>
      <xdr:rowOff>85725</xdr:rowOff>
    </xdr:from>
    <xdr:to>
      <xdr:col>11</xdr:col>
      <xdr:colOff>1199542</xdr:colOff>
      <xdr:row>38</xdr:row>
      <xdr:rowOff>114301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F93656B3-0A7C-4B81-AD60-999B2A0207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5663" r="26593" b="35660"/>
        <a:stretch/>
      </xdr:blipFill>
      <xdr:spPr>
        <a:xfrm>
          <a:off x="11477626" y="7296150"/>
          <a:ext cx="1075716" cy="657226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35</xdr:row>
      <xdr:rowOff>28575</xdr:rowOff>
    </xdr:from>
    <xdr:to>
      <xdr:col>12</xdr:col>
      <xdr:colOff>1187450</xdr:colOff>
      <xdr:row>38</xdr:row>
      <xdr:rowOff>152400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899703BC-52D2-4E27-998D-068AC5976B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70" t="34682" r="27941" b="36274"/>
        <a:stretch/>
      </xdr:blipFill>
      <xdr:spPr>
        <a:xfrm>
          <a:off x="13001625" y="7239000"/>
          <a:ext cx="108267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2996F-0052-4414-B6AA-53603DA736AB}">
  <dimension ref="B1:AM46"/>
  <sheetViews>
    <sheetView showGridLines="0" tabSelected="1" zoomScaleNormal="100" workbookViewId="0">
      <selection activeCell="H28" sqref="H28"/>
    </sheetView>
  </sheetViews>
  <sheetFormatPr defaultColWidth="31.140625" defaultRowHeight="16.5" customHeight="1" x14ac:dyDescent="0.2"/>
  <cols>
    <col min="1" max="1" width="1.28515625" style="1" customWidth="1"/>
    <col min="2" max="2" width="18.140625" style="1" bestFit="1" customWidth="1"/>
    <col min="3" max="4" width="13.85546875" style="1" bestFit="1" customWidth="1"/>
    <col min="5" max="5" width="10.7109375" style="1" customWidth="1"/>
    <col min="6" max="6" width="6.28515625" style="1" customWidth="1"/>
    <col min="7" max="7" width="31.140625" style="1"/>
    <col min="8" max="8" width="16.7109375" style="1" customWidth="1"/>
    <col min="9" max="9" width="35.140625" style="1" customWidth="1"/>
    <col min="10" max="10" width="20.5703125" style="1" customWidth="1"/>
    <col min="11" max="11" width="2.5703125" style="1" customWidth="1"/>
    <col min="12" max="13" width="23.140625" style="1" customWidth="1"/>
    <col min="14" max="14" width="2.5703125" style="1" customWidth="1"/>
    <col min="15" max="16" width="23.140625" style="1" customWidth="1"/>
    <col min="17" max="17" width="2.5703125" style="1" customWidth="1"/>
    <col min="18" max="16384" width="31.140625" style="1"/>
  </cols>
  <sheetData>
    <row r="1" spans="2:39" ht="6.75" customHeight="1" x14ac:dyDescent="0.2"/>
    <row r="2" spans="2:39" ht="16.5" customHeight="1" thickBot="1" x14ac:dyDescent="0.25">
      <c r="B2" s="9"/>
      <c r="C2" s="9"/>
      <c r="D2" s="9"/>
      <c r="E2" s="9"/>
    </row>
    <row r="3" spans="2:39" ht="16.5" customHeight="1" thickTop="1" thickBot="1" x14ac:dyDescent="0.3">
      <c r="B3" s="15"/>
      <c r="C3" s="15"/>
      <c r="D3" s="41">
        <v>2000</v>
      </c>
      <c r="E3" s="9"/>
    </row>
    <row r="4" spans="2:39" ht="16.5" customHeight="1" thickBot="1" x14ac:dyDescent="0.25">
      <c r="B4" s="16" t="s">
        <v>0</v>
      </c>
      <c r="C4" s="17" t="s">
        <v>1</v>
      </c>
      <c r="D4" s="42"/>
      <c r="E4" s="9"/>
      <c r="AG4" s="10" t="s">
        <v>2</v>
      </c>
      <c r="AI4" s="11" t="s">
        <v>3</v>
      </c>
      <c r="AK4" s="12" t="s">
        <v>4</v>
      </c>
      <c r="AL4" s="12" t="s">
        <v>5</v>
      </c>
      <c r="AM4" s="13">
        <f>(D3-(AG6*D5))/(D5-1)*-1</f>
        <v>-24.615384615384617</v>
      </c>
    </row>
    <row r="5" spans="2:39" ht="16.5" customHeight="1" thickBot="1" x14ac:dyDescent="0.25">
      <c r="B5" s="18" t="s">
        <v>6</v>
      </c>
      <c r="C5" s="19" t="s">
        <v>7</v>
      </c>
      <c r="D5" s="43">
        <v>14</v>
      </c>
      <c r="E5" s="9"/>
      <c r="AG5" s="14" t="s">
        <v>8</v>
      </c>
      <c r="AI5" s="6">
        <f>AG6</f>
        <v>120</v>
      </c>
    </row>
    <row r="6" spans="2:39" ht="16.5" customHeight="1" thickBot="1" x14ac:dyDescent="0.3">
      <c r="B6" s="15"/>
      <c r="C6" s="15"/>
      <c r="D6" s="44"/>
      <c r="E6" s="9"/>
      <c r="AG6" s="14">
        <v>120</v>
      </c>
      <c r="AI6" s="8">
        <f t="shared" ref="AI6:AI31" si="0">(B14*$AG$6)-(B13*$AM$4)</f>
        <v>264.61538461538464</v>
      </c>
    </row>
    <row r="7" spans="2:39" ht="16.5" customHeight="1" thickTop="1" x14ac:dyDescent="0.2">
      <c r="B7" s="9"/>
      <c r="C7" s="9"/>
      <c r="D7" s="9"/>
      <c r="E7" s="9"/>
      <c r="AG7" s="14" t="s">
        <v>9</v>
      </c>
      <c r="AI7" s="8">
        <f t="shared" si="0"/>
        <v>409.23076923076923</v>
      </c>
    </row>
    <row r="8" spans="2:39" ht="16.5" customHeight="1" x14ac:dyDescent="0.2">
      <c r="AG8" s="14">
        <v>30</v>
      </c>
      <c r="AI8" s="8">
        <f t="shared" si="0"/>
        <v>553.84615384615381</v>
      </c>
    </row>
    <row r="9" spans="2:39" ht="16.5" customHeight="1" thickBot="1" x14ac:dyDescent="0.25">
      <c r="AG9" s="14" t="s">
        <v>10</v>
      </c>
      <c r="AI9" s="8">
        <f t="shared" si="0"/>
        <v>698.46153846153845</v>
      </c>
    </row>
    <row r="10" spans="2:39" ht="16.5" customHeight="1" x14ac:dyDescent="0.2">
      <c r="C10" s="45" t="s">
        <v>11</v>
      </c>
      <c r="D10" s="46"/>
      <c r="E10" s="2"/>
      <c r="AG10" s="14">
        <v>60</v>
      </c>
      <c r="AI10" s="8">
        <f t="shared" si="0"/>
        <v>843.07692307692309</v>
      </c>
    </row>
    <row r="11" spans="2:39" ht="16.5" customHeight="1" thickBot="1" x14ac:dyDescent="0.25">
      <c r="C11" s="47"/>
      <c r="D11" s="48"/>
      <c r="E11" s="2"/>
      <c r="AG11" s="14" t="s">
        <v>12</v>
      </c>
      <c r="AI11" s="8">
        <f t="shared" si="0"/>
        <v>987.69230769230774</v>
      </c>
    </row>
    <row r="12" spans="2:39" ht="16.5" customHeight="1" thickBot="1" x14ac:dyDescent="0.25">
      <c r="B12" s="3" t="s">
        <v>13</v>
      </c>
      <c r="C12" s="4" t="s">
        <v>14</v>
      </c>
      <c r="D12" s="4" t="s">
        <v>15</v>
      </c>
      <c r="E12" s="2"/>
      <c r="AG12" s="14">
        <v>1E-3</v>
      </c>
      <c r="AI12" s="8">
        <f t="shared" si="0"/>
        <v>1132.3076923076924</v>
      </c>
    </row>
    <row r="13" spans="2:39" ht="16.5" customHeight="1" x14ac:dyDescent="0.2">
      <c r="B13" s="5">
        <v>1</v>
      </c>
      <c r="C13" s="6">
        <f>$AG$8</f>
        <v>30</v>
      </c>
      <c r="D13" s="6">
        <f t="shared" ref="D13:D39" si="1">C13+$AG$10</f>
        <v>90</v>
      </c>
      <c r="E13" s="2"/>
      <c r="AI13" s="8">
        <f t="shared" si="0"/>
        <v>1276.9230769230769</v>
      </c>
    </row>
    <row r="14" spans="2:39" ht="16.5" customHeight="1" x14ac:dyDescent="0.2">
      <c r="B14" s="7">
        <v>2</v>
      </c>
      <c r="C14" s="8">
        <f t="shared" ref="C14:C39" si="2">$AG$8+AI5-$AM$4</f>
        <v>174.61538461538461</v>
      </c>
      <c r="D14" s="8">
        <f t="shared" si="1"/>
        <v>234.61538461538461</v>
      </c>
      <c r="E14" s="2"/>
      <c r="AI14" s="8">
        <f t="shared" si="0"/>
        <v>1421.5384615384614</v>
      </c>
    </row>
    <row r="15" spans="2:39" ht="16.5" customHeight="1" x14ac:dyDescent="0.2">
      <c r="B15" s="7">
        <v>3</v>
      </c>
      <c r="C15" s="8">
        <f t="shared" si="2"/>
        <v>319.23076923076928</v>
      </c>
      <c r="D15" s="8">
        <f t="shared" si="1"/>
        <v>379.23076923076928</v>
      </c>
      <c r="E15" s="2"/>
      <c r="AI15" s="8">
        <f t="shared" si="0"/>
        <v>1566.1538461538462</v>
      </c>
    </row>
    <row r="16" spans="2:39" ht="16.5" customHeight="1" thickBot="1" x14ac:dyDescent="0.25">
      <c r="B16" s="7">
        <v>4</v>
      </c>
      <c r="C16" s="8">
        <f t="shared" si="2"/>
        <v>463.84615384615387</v>
      </c>
      <c r="D16" s="8">
        <f t="shared" si="1"/>
        <v>523.84615384615381</v>
      </c>
      <c r="E16" s="2"/>
      <c r="F16" s="20">
        <f>D14</f>
        <v>234.61538461538461</v>
      </c>
      <c r="Q16" s="24"/>
      <c r="AI16" s="8">
        <f t="shared" si="0"/>
        <v>1710.7692307692307</v>
      </c>
    </row>
    <row r="17" spans="2:35" ht="16.5" customHeight="1" thickBot="1" x14ac:dyDescent="0.25">
      <c r="B17" s="7">
        <v>5</v>
      </c>
      <c r="C17" s="8">
        <f t="shared" si="2"/>
        <v>608.46153846153845</v>
      </c>
      <c r="D17" s="8">
        <f t="shared" si="1"/>
        <v>668.46153846153845</v>
      </c>
      <c r="E17" s="2"/>
      <c r="F17" s="2"/>
      <c r="L17" s="53" t="s">
        <v>16</v>
      </c>
      <c r="M17" s="54"/>
      <c r="N17" s="28"/>
      <c r="O17" s="53" t="s">
        <v>16</v>
      </c>
      <c r="P17" s="54"/>
      <c r="AI17" s="8">
        <f t="shared" si="0"/>
        <v>1855.3846153846155</v>
      </c>
    </row>
    <row r="18" spans="2:35" ht="16.5" customHeight="1" thickBot="1" x14ac:dyDescent="0.25">
      <c r="B18" s="7">
        <v>6</v>
      </c>
      <c r="C18" s="8">
        <f t="shared" si="2"/>
        <v>753.07692307692309</v>
      </c>
      <c r="D18" s="8">
        <f t="shared" si="1"/>
        <v>813.07692307692309</v>
      </c>
      <c r="E18" s="2"/>
      <c r="L18" s="23" t="s">
        <v>17</v>
      </c>
      <c r="M18" s="23" t="s">
        <v>18</v>
      </c>
      <c r="N18" s="28"/>
      <c r="O18" s="53" t="s">
        <v>26</v>
      </c>
      <c r="P18" s="54"/>
      <c r="AI18" s="8">
        <f t="shared" si="0"/>
        <v>2000</v>
      </c>
    </row>
    <row r="19" spans="2:35" ht="16.5" customHeight="1" x14ac:dyDescent="0.2">
      <c r="B19" s="7">
        <v>7</v>
      </c>
      <c r="C19" s="8">
        <f t="shared" si="2"/>
        <v>897.69230769230774</v>
      </c>
      <c r="D19" s="8">
        <f t="shared" si="1"/>
        <v>957.69230769230774</v>
      </c>
      <c r="E19" s="2"/>
      <c r="L19" s="29"/>
      <c r="M19" s="30"/>
      <c r="N19" s="28"/>
      <c r="O19" s="31"/>
      <c r="P19" s="30"/>
      <c r="AI19" s="8">
        <f t="shared" si="0"/>
        <v>2144.6153846153848</v>
      </c>
    </row>
    <row r="20" spans="2:35" ht="16.5" customHeight="1" x14ac:dyDescent="0.2">
      <c r="B20" s="7">
        <v>8</v>
      </c>
      <c r="C20" s="8">
        <f t="shared" si="2"/>
        <v>1042.3076923076924</v>
      </c>
      <c r="D20" s="8">
        <f t="shared" si="1"/>
        <v>1102.3076923076924</v>
      </c>
      <c r="E20" s="2"/>
      <c r="L20" s="32"/>
      <c r="M20" s="30"/>
      <c r="N20" s="28"/>
      <c r="O20" s="31"/>
      <c r="P20" s="30"/>
      <c r="AI20" s="8">
        <f t="shared" si="0"/>
        <v>2289.2307692307691</v>
      </c>
    </row>
    <row r="21" spans="2:35" ht="16.5" customHeight="1" x14ac:dyDescent="0.2">
      <c r="B21" s="7">
        <v>9</v>
      </c>
      <c r="C21" s="8">
        <f t="shared" si="2"/>
        <v>1186.9230769230769</v>
      </c>
      <c r="D21" s="8">
        <f t="shared" si="1"/>
        <v>1246.9230769230769</v>
      </c>
      <c r="E21" s="2"/>
      <c r="F21" s="22">
        <f>C14</f>
        <v>174.61538461538461</v>
      </c>
      <c r="L21" s="32"/>
      <c r="M21" s="30"/>
      <c r="N21" s="28"/>
      <c r="O21" s="31"/>
      <c r="P21" s="30"/>
      <c r="AI21" s="8">
        <f t="shared" si="0"/>
        <v>2433.8461538461538</v>
      </c>
    </row>
    <row r="22" spans="2:35" ht="16.5" customHeight="1" x14ac:dyDescent="0.2">
      <c r="B22" s="7">
        <v>10</v>
      </c>
      <c r="C22" s="8">
        <f t="shared" si="2"/>
        <v>1331.5384615384614</v>
      </c>
      <c r="D22" s="8">
        <f t="shared" si="1"/>
        <v>1391.5384615384614</v>
      </c>
      <c r="L22" s="32"/>
      <c r="M22" s="30"/>
      <c r="N22" s="28"/>
      <c r="O22" s="31"/>
      <c r="P22" s="30"/>
      <c r="AI22" s="8">
        <f t="shared" si="0"/>
        <v>2578.4615384615386</v>
      </c>
    </row>
    <row r="23" spans="2:35" ht="16.5" customHeight="1" x14ac:dyDescent="0.2">
      <c r="B23" s="7">
        <v>11</v>
      </c>
      <c r="C23" s="8">
        <f t="shared" si="2"/>
        <v>1476.153846153846</v>
      </c>
      <c r="D23" s="8">
        <f t="shared" si="1"/>
        <v>1536.153846153846</v>
      </c>
      <c r="L23" s="32"/>
      <c r="M23" s="30"/>
      <c r="N23" s="28"/>
      <c r="O23" s="31"/>
      <c r="P23" s="30"/>
      <c r="AI23" s="8">
        <f t="shared" si="0"/>
        <v>2723.0769230769229</v>
      </c>
    </row>
    <row r="24" spans="2:35" ht="16.5" customHeight="1" x14ac:dyDescent="0.2">
      <c r="B24" s="7">
        <v>12</v>
      </c>
      <c r="C24" s="8">
        <f t="shared" si="2"/>
        <v>1620.7692307692307</v>
      </c>
      <c r="D24" s="8">
        <f t="shared" si="1"/>
        <v>1680.7692307692307</v>
      </c>
      <c r="L24" s="32"/>
      <c r="M24" s="30"/>
      <c r="N24" s="28"/>
      <c r="O24" s="31"/>
      <c r="P24" s="30"/>
      <c r="AI24" s="8">
        <f t="shared" si="0"/>
        <v>2867.6923076923076</v>
      </c>
    </row>
    <row r="25" spans="2:35" ht="16.5" customHeight="1" thickBot="1" x14ac:dyDescent="0.25">
      <c r="B25" s="7">
        <v>13</v>
      </c>
      <c r="C25" s="8">
        <f t="shared" si="2"/>
        <v>1765.3846153846152</v>
      </c>
      <c r="D25" s="8">
        <f t="shared" si="1"/>
        <v>1825.3846153846152</v>
      </c>
      <c r="L25" s="33"/>
      <c r="M25" s="30"/>
      <c r="N25" s="28"/>
      <c r="O25" s="31"/>
      <c r="P25" s="30"/>
      <c r="Q25" s="28"/>
      <c r="AI25" s="8">
        <f t="shared" si="0"/>
        <v>3012.3076923076924</v>
      </c>
    </row>
    <row r="26" spans="2:35" ht="16.5" customHeight="1" thickBot="1" x14ac:dyDescent="0.25">
      <c r="B26" s="7">
        <v>14</v>
      </c>
      <c r="C26" s="8">
        <f t="shared" si="2"/>
        <v>1910</v>
      </c>
      <c r="D26" s="8">
        <f t="shared" si="1"/>
        <v>1970</v>
      </c>
      <c r="L26" s="53" t="s">
        <v>19</v>
      </c>
      <c r="M26" s="54"/>
      <c r="N26" s="28"/>
      <c r="O26" s="53" t="s">
        <v>20</v>
      </c>
      <c r="P26" s="54"/>
      <c r="Q26" s="28"/>
      <c r="AI26" s="8">
        <f t="shared" si="0"/>
        <v>3156.9230769230771</v>
      </c>
    </row>
    <row r="27" spans="2:35" ht="16.5" customHeight="1" thickBot="1" x14ac:dyDescent="0.25">
      <c r="B27" s="7">
        <v>15</v>
      </c>
      <c r="C27" s="8">
        <f t="shared" si="2"/>
        <v>2054.6153846153848</v>
      </c>
      <c r="D27" s="8">
        <f t="shared" si="1"/>
        <v>2114.6153846153848</v>
      </c>
      <c r="L27" s="53" t="str">
        <f>D3&amp; "mm"</f>
        <v>2000mm</v>
      </c>
      <c r="M27" s="54"/>
      <c r="N27" s="28"/>
      <c r="O27" s="53" t="str">
        <f>D5&amp; "ks"</f>
        <v>14ks</v>
      </c>
      <c r="P27" s="54"/>
      <c r="AI27" s="8">
        <f t="shared" si="0"/>
        <v>3301.5384615384614</v>
      </c>
    </row>
    <row r="28" spans="2:35" ht="16.5" customHeight="1" x14ac:dyDescent="0.2">
      <c r="B28" s="7">
        <v>16</v>
      </c>
      <c r="C28" s="8">
        <f t="shared" si="2"/>
        <v>2199.2307692307695</v>
      </c>
      <c r="D28" s="8">
        <f t="shared" si="1"/>
        <v>2259.2307692307695</v>
      </c>
      <c r="F28" s="20">
        <f>D13</f>
        <v>90</v>
      </c>
      <c r="AI28" s="8">
        <f t="shared" si="0"/>
        <v>3446.1538461538462</v>
      </c>
    </row>
    <row r="29" spans="2:35" ht="16.5" customHeight="1" x14ac:dyDescent="0.2">
      <c r="B29" s="7">
        <v>17</v>
      </c>
      <c r="C29" s="8">
        <f t="shared" si="2"/>
        <v>2343.8461538461538</v>
      </c>
      <c r="D29" s="8">
        <f t="shared" si="1"/>
        <v>2403.8461538461538</v>
      </c>
      <c r="AI29" s="8">
        <f t="shared" si="0"/>
        <v>3590.7692307692309</v>
      </c>
    </row>
    <row r="30" spans="2:35" ht="16.5" customHeight="1" x14ac:dyDescent="0.2">
      <c r="B30" s="7">
        <v>18</v>
      </c>
      <c r="C30" s="8">
        <f t="shared" si="2"/>
        <v>2488.4615384615386</v>
      </c>
      <c r="D30" s="8">
        <f t="shared" si="1"/>
        <v>2548.4615384615386</v>
      </c>
      <c r="AI30" s="8">
        <f t="shared" si="0"/>
        <v>3735.3846153846152</v>
      </c>
    </row>
    <row r="31" spans="2:35" ht="16.5" customHeight="1" thickBot="1" x14ac:dyDescent="0.25">
      <c r="B31" s="7">
        <v>19</v>
      </c>
      <c r="C31" s="8">
        <f t="shared" si="2"/>
        <v>2633.0769230769233</v>
      </c>
      <c r="D31" s="8">
        <f t="shared" si="1"/>
        <v>2693.0769230769233</v>
      </c>
      <c r="I31" s="21"/>
      <c r="AI31" s="8">
        <f t="shared" si="0"/>
        <v>3880</v>
      </c>
    </row>
    <row r="32" spans="2:35" ht="16.5" customHeight="1" thickBot="1" x14ac:dyDescent="0.25">
      <c r="B32" s="7">
        <v>20</v>
      </c>
      <c r="C32" s="8">
        <f t="shared" si="2"/>
        <v>2777.6923076923076</v>
      </c>
      <c r="D32" s="8">
        <f t="shared" si="1"/>
        <v>2837.6923076923076</v>
      </c>
      <c r="L32" s="53" t="s">
        <v>16</v>
      </c>
      <c r="M32" s="54"/>
    </row>
    <row r="33" spans="2:17" ht="16.5" customHeight="1" thickBot="1" x14ac:dyDescent="0.25">
      <c r="B33" s="7">
        <v>21</v>
      </c>
      <c r="C33" s="8">
        <f t="shared" si="2"/>
        <v>2922.3076923076924</v>
      </c>
      <c r="D33" s="8">
        <f t="shared" si="1"/>
        <v>2982.3076923076924</v>
      </c>
      <c r="F33" s="20">
        <f>C13</f>
        <v>30</v>
      </c>
      <c r="L33" s="23" t="s">
        <v>21</v>
      </c>
      <c r="M33" s="23" t="s">
        <v>22</v>
      </c>
    </row>
    <row r="34" spans="2:17" ht="16.5" customHeight="1" thickBot="1" x14ac:dyDescent="0.25">
      <c r="B34" s="7">
        <v>22</v>
      </c>
      <c r="C34" s="8">
        <f t="shared" si="2"/>
        <v>3066.9230769230771</v>
      </c>
      <c r="D34" s="8">
        <f t="shared" si="1"/>
        <v>3126.9230769230771</v>
      </c>
      <c r="L34" s="23" t="s">
        <v>23</v>
      </c>
      <c r="M34" s="23" t="s">
        <v>24</v>
      </c>
    </row>
    <row r="35" spans="2:17" ht="16.5" customHeight="1" thickTop="1" x14ac:dyDescent="0.2">
      <c r="B35" s="7">
        <v>23</v>
      </c>
      <c r="C35" s="8">
        <f t="shared" si="2"/>
        <v>3211.5384615384619</v>
      </c>
      <c r="D35" s="8">
        <f t="shared" si="1"/>
        <v>3271.5384615384619</v>
      </c>
      <c r="I35" s="49">
        <f>AM4</f>
        <v>-24.615384615384617</v>
      </c>
      <c r="L35" s="26"/>
      <c r="M35" s="25"/>
    </row>
    <row r="36" spans="2:17" ht="16.5" customHeight="1" thickBot="1" x14ac:dyDescent="0.25">
      <c r="B36" s="7">
        <v>24</v>
      </c>
      <c r="C36" s="8">
        <f t="shared" si="2"/>
        <v>3356.1538461538462</v>
      </c>
      <c r="D36" s="8">
        <f t="shared" si="1"/>
        <v>3416.1538461538462</v>
      </c>
      <c r="I36" s="50"/>
      <c r="L36" s="26"/>
      <c r="M36" s="25"/>
    </row>
    <row r="37" spans="2:17" ht="16.5" customHeight="1" thickTop="1" x14ac:dyDescent="0.2">
      <c r="B37" s="7">
        <v>25</v>
      </c>
      <c r="C37" s="8">
        <f t="shared" si="2"/>
        <v>3500.7692307692309</v>
      </c>
      <c r="D37" s="8">
        <f t="shared" si="1"/>
        <v>3560.7692307692309</v>
      </c>
      <c r="L37" s="26"/>
      <c r="M37" s="25"/>
    </row>
    <row r="38" spans="2:17" ht="16.5" customHeight="1" x14ac:dyDescent="0.2">
      <c r="B38" s="7">
        <v>26</v>
      </c>
      <c r="C38" s="8">
        <f t="shared" si="2"/>
        <v>3645.3846153846157</v>
      </c>
      <c r="D38" s="8">
        <f t="shared" si="1"/>
        <v>3705.3846153846157</v>
      </c>
      <c r="I38" s="51" t="s">
        <v>25</v>
      </c>
      <c r="J38" s="52"/>
      <c r="L38" s="26"/>
      <c r="M38" s="25"/>
    </row>
    <row r="39" spans="2:17" ht="16.5" customHeight="1" x14ac:dyDescent="0.2">
      <c r="B39" s="7">
        <v>27</v>
      </c>
      <c r="C39" s="8">
        <f t="shared" si="2"/>
        <v>3790</v>
      </c>
      <c r="D39" s="8">
        <f t="shared" si="1"/>
        <v>3850</v>
      </c>
      <c r="I39" s="35" t="str">
        <f>IF(I35&gt;=(AG12), "Prekročený maximálny počet lamiel!", "")</f>
        <v/>
      </c>
      <c r="J39" s="36"/>
      <c r="L39" s="26"/>
      <c r="M39" s="25"/>
    </row>
    <row r="40" spans="2:17" ht="16.5" customHeight="1" thickBot="1" x14ac:dyDescent="0.25">
      <c r="I40" s="37"/>
      <c r="J40" s="38"/>
      <c r="L40" s="27"/>
      <c r="M40" s="25"/>
    </row>
    <row r="41" spans="2:17" ht="16.5" customHeight="1" thickBot="1" x14ac:dyDescent="0.25">
      <c r="I41" s="37"/>
      <c r="J41" s="38"/>
      <c r="L41" s="53" t="s">
        <v>20</v>
      </c>
      <c r="M41" s="54"/>
    </row>
    <row r="42" spans="2:17" ht="16.5" customHeight="1" thickBot="1" x14ac:dyDescent="0.25">
      <c r="I42" s="39"/>
      <c r="J42" s="40"/>
      <c r="L42" s="53" t="str">
        <f>(D5*4)&amp; "ks"</f>
        <v>56ks</v>
      </c>
      <c r="M42" s="54"/>
    </row>
    <row r="45" spans="2:17" ht="16.5" customHeight="1" x14ac:dyDescent="0.2">
      <c r="N45" s="34"/>
      <c r="Q45" s="34"/>
    </row>
    <row r="46" spans="2:17" ht="16.5" customHeight="1" x14ac:dyDescent="0.2">
      <c r="N46" s="34"/>
      <c r="Q46" s="34"/>
    </row>
  </sheetData>
  <sheetProtection sheet="1" objects="1" scenarios="1"/>
  <mergeCells count="18">
    <mergeCell ref="L27:M27"/>
    <mergeCell ref="O27:P27"/>
    <mergeCell ref="Q45:Q46"/>
    <mergeCell ref="I39:J42"/>
    <mergeCell ref="N45:N46"/>
    <mergeCell ref="D3:D4"/>
    <mergeCell ref="D5:D6"/>
    <mergeCell ref="C10:D11"/>
    <mergeCell ref="I35:I36"/>
    <mergeCell ref="I38:J38"/>
    <mergeCell ref="L17:M17"/>
    <mergeCell ref="L32:M32"/>
    <mergeCell ref="L41:M41"/>
    <mergeCell ref="L42:M42"/>
    <mergeCell ref="O17:P17"/>
    <mergeCell ref="O18:P18"/>
    <mergeCell ref="L26:M26"/>
    <mergeCell ref="O26:P26"/>
  </mergeCells>
  <conditionalFormatting sqref="C13:D39">
    <cfRule type="expression" dxfId="4" priority="2">
      <formula>($AI5)&lt;=($D$3)</formula>
    </cfRule>
    <cfRule type="expression" dxfId="3" priority="3">
      <formula>($AI5)&gt;($D$3)</formula>
    </cfRule>
  </conditionalFormatting>
  <conditionalFormatting sqref="D3 D5">
    <cfRule type="containsBlanks" dxfId="2" priority="1">
      <formula>LEN(TRIM(D3))=0</formula>
    </cfRule>
  </conditionalFormatting>
  <conditionalFormatting sqref="AI5:AI31">
    <cfRule type="expression" dxfId="1" priority="4">
      <formula>($AI5)&lt;=($D$3)</formula>
    </cfRule>
    <cfRule type="expression" dxfId="0" priority="5">
      <formula>($AI5)&gt;($D$3)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12016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Miroslav Juza</dc:creator>
  <cp:keywords/>
  <dc:description/>
  <cp:lastModifiedBy>Denis Danihel</cp:lastModifiedBy>
  <cp:revision/>
  <dcterms:created xsi:type="dcterms:W3CDTF">2023-06-06T09:21:51Z</dcterms:created>
  <dcterms:modified xsi:type="dcterms:W3CDTF">2024-07-12T06:40:32Z</dcterms:modified>
  <cp:category/>
  <cp:contentStatus/>
</cp:coreProperties>
</file>