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8016\CZ\"/>
    </mc:Choice>
  </mc:AlternateContent>
  <xr:revisionPtr revIDLastSave="0" documentId="13_ncr:1_{CD429841-37F2-476B-B8A4-945401D2B05B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8016" sheetId="1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7" l="1"/>
  <c r="O27" i="17"/>
  <c r="L27" i="17"/>
  <c r="P26" i="17"/>
  <c r="M26" i="17"/>
  <c r="C13" i="17" l="1"/>
  <c r="F33" i="17" s="1"/>
  <c r="AI5" i="17"/>
  <c r="AM4" i="17"/>
  <c r="AI22" i="17" l="1"/>
  <c r="C31" i="17" s="1"/>
  <c r="D31" i="17" s="1"/>
  <c r="AM5" i="17"/>
  <c r="I35" i="17" s="1"/>
  <c r="I39" i="17" s="1"/>
  <c r="C14" i="17"/>
  <c r="F24" i="17" s="1"/>
  <c r="AI24" i="17"/>
  <c r="C33" i="17" s="1"/>
  <c r="D33" i="17" s="1"/>
  <c r="AI30" i="17"/>
  <c r="C39" i="17" s="1"/>
  <c r="D39" i="17" s="1"/>
  <c r="AI15" i="17"/>
  <c r="C24" i="17" s="1"/>
  <c r="D24" i="17" s="1"/>
  <c r="AI16" i="17"/>
  <c r="C25" i="17" s="1"/>
  <c r="D25" i="17" s="1"/>
  <c r="AI23" i="17"/>
  <c r="C32" i="17" s="1"/>
  <c r="D32" i="17" s="1"/>
  <c r="AI31" i="17"/>
  <c r="AI17" i="17"/>
  <c r="C26" i="17" s="1"/>
  <c r="D26" i="17" s="1"/>
  <c r="AI25" i="17"/>
  <c r="C34" i="17" s="1"/>
  <c r="D34" i="17" s="1"/>
  <c r="AI6" i="17"/>
  <c r="C15" i="17" s="1"/>
  <c r="D15" i="17" s="1"/>
  <c r="AI18" i="17"/>
  <c r="C27" i="17" s="1"/>
  <c r="D27" i="17" s="1"/>
  <c r="AI8" i="17"/>
  <c r="C17" i="17" s="1"/>
  <c r="D17" i="17" s="1"/>
  <c r="AI19" i="17"/>
  <c r="C28" i="17" s="1"/>
  <c r="D28" i="17" s="1"/>
  <c r="AI11" i="17"/>
  <c r="C20" i="17" s="1"/>
  <c r="D20" i="17" s="1"/>
  <c r="AI27" i="17"/>
  <c r="C36" i="17" s="1"/>
  <c r="D36" i="17" s="1"/>
  <c r="AI12" i="17"/>
  <c r="C21" i="17" s="1"/>
  <c r="D21" i="17" s="1"/>
  <c r="AI20" i="17"/>
  <c r="C29" i="17" s="1"/>
  <c r="D29" i="17" s="1"/>
  <c r="AI21" i="17"/>
  <c r="C30" i="17" s="1"/>
  <c r="D30" i="17" s="1"/>
  <c r="AI29" i="17"/>
  <c r="C38" i="17" s="1"/>
  <c r="D38" i="17" s="1"/>
  <c r="AI14" i="17"/>
  <c r="C23" i="17" s="1"/>
  <c r="D23" i="17" s="1"/>
  <c r="AI7" i="17"/>
  <c r="C16" i="17" s="1"/>
  <c r="D16" i="17" s="1"/>
  <c r="AI26" i="17"/>
  <c r="C35" i="17" s="1"/>
  <c r="D35" i="17" s="1"/>
  <c r="AI9" i="17"/>
  <c r="C18" i="17" s="1"/>
  <c r="D18" i="17" s="1"/>
  <c r="AI10" i="17"/>
  <c r="C19" i="17" s="1"/>
  <c r="D19" i="17" s="1"/>
  <c r="D13" i="17"/>
  <c r="F28" i="17" s="1"/>
  <c r="AI28" i="17"/>
  <c r="C37" i="17" s="1"/>
  <c r="D37" i="17" s="1"/>
  <c r="AI13" i="17"/>
  <c r="C22" i="17" s="1"/>
  <c r="D22" i="17" s="1"/>
  <c r="D14" i="17" l="1"/>
  <c r="F15" i="17" s="1"/>
</calcChain>
</file>

<file path=xl/sharedStrings.xml><?xml version="1.0" encoding="utf-8"?>
<sst xmlns="http://schemas.openxmlformats.org/spreadsheetml/2006/main" count="32" uniqueCount="27">
  <si>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</si>
  <si>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[mm]</t>
  </si>
  <si>
    <t>konštanty</t>
  </si>
  <si>
    <t>Výška</t>
  </si>
  <si>
    <t>Prekrytie</t>
  </si>
  <si>
    <t>mm</t>
  </si>
  <si>
    <t>Počet lamiel</t>
  </si>
  <si>
    <t>[ks ]</t>
  </si>
  <si>
    <t>výška lamely</t>
  </si>
  <si>
    <t>výška prvej diery</t>
  </si>
  <si>
    <t>ku dalsej diere</t>
  </si>
  <si>
    <t>Diery v drážkach</t>
  </si>
  <si>
    <t>maximálne prekrytie</t>
  </si>
  <si>
    <t>Lamela</t>
  </si>
  <si>
    <t>Drážka 1/3(mm)</t>
  </si>
  <si>
    <t>Drážka 3/1(mm)</t>
  </si>
  <si>
    <t>Kód</t>
  </si>
  <si>
    <t>AL-UT21-6</t>
  </si>
  <si>
    <t>AL-U21-6</t>
  </si>
  <si>
    <t>Dĺžka (výška)</t>
  </si>
  <si>
    <t>Počet</t>
  </si>
  <si>
    <t>Pre „UT“ profil</t>
  </si>
  <si>
    <t>Pre „U“ profil</t>
  </si>
  <si>
    <t>E1-3S4.2x19</t>
  </si>
  <si>
    <t>E1-4S4.2x19</t>
  </si>
  <si>
    <t>Poznámka</t>
  </si>
  <si>
    <t>AL-J8016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</si>
</sst>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AFEE435-9DE3-4710-B44C-4FE06DC3878B}"/>
            </a:ext>
          </a:extLst>
        </xdr:cNvPr>
        <xdr:cNvCxnSpPr>
          <a:endCxn id="8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32203C8C-064D-48EF-B007-D5679E17F6AE}"/>
            </a:ext>
          </a:extLst>
        </xdr:cNvPr>
        <xdr:cNvCxnSpPr>
          <a:endCxn id="8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34A52FCD-11BF-4D60-9256-5F53A9839430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Chcete-li vypočítat rozteč otvorů pro montáž lamel, doplňte do tabulky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výšku profilu 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lamel v profilu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se v tabulce zobrazí vypočítané hodnoty rozteče otvorů a překrytí lamel [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výplně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AL-J8016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pro vyznačení otvorů a upevnění lamel k profilům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střední drážku, na které vyznačíme otvory podle hodnot z tabulky pro zvolený počet lamel a výšku profilů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 a 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sk-SK" sz="15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tabulce vyberte vypočtené hodnoty ze sloupce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označte otvory v příslušné drážce až po poslední lamelu. Otvory se vyznačují od začátku profilu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E8B4878D-51C0-48D8-973A-27BE93D8D47C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1466850</xdr:colOff>
      <xdr:row>2</xdr:row>
      <xdr:rowOff>10990</xdr:rowOff>
    </xdr:from>
    <xdr:to>
      <xdr:col>16</xdr:col>
      <xdr:colOff>123825</xdr:colOff>
      <xdr:row>9</xdr:row>
      <xdr:rowOff>114300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D7A1E54F-A608-4E32-99EC-038BF00AB394}"/>
            </a:ext>
          </a:extLst>
        </xdr:cNvPr>
        <xdr:cNvSpPr txBox="1"/>
      </xdr:nvSpPr>
      <xdr:spPr>
        <a:xfrm>
          <a:off x="13820775" y="306265"/>
          <a:ext cx="3867150" cy="157016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instalaci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AL-J8016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není nutné při označování otvorů rozlišovat mezi pravým a levým profilem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32</xdr:row>
      <xdr:rowOff>153097</xdr:rowOff>
    </xdr:from>
    <xdr:to>
      <xdr:col>5</xdr:col>
      <xdr:colOff>171450</xdr:colOff>
      <xdr:row>32</xdr:row>
      <xdr:rowOff>153097</xdr:rowOff>
    </xdr:to>
    <xdr:cxnSp macro="">
      <xdr:nvCxnSpPr>
        <xdr:cNvPr id="12" name="Rovná spojovacia šípka 11">
          <a:extLst>
            <a:ext uri="{FF2B5EF4-FFF2-40B4-BE49-F238E27FC236}">
              <a16:creationId xmlns:a16="http://schemas.microsoft.com/office/drawing/2014/main" id="{AF8AC59E-40AB-4B3E-A025-0DFA339F625A}"/>
            </a:ext>
          </a:extLst>
        </xdr:cNvPr>
        <xdr:cNvCxnSpPr/>
      </xdr:nvCxnSpPr>
      <xdr:spPr>
        <a:xfrm>
          <a:off x="3252923" y="6736777"/>
          <a:ext cx="785677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23</xdr:row>
      <xdr:rowOff>141452</xdr:rowOff>
    </xdr:from>
    <xdr:to>
      <xdr:col>5</xdr:col>
      <xdr:colOff>179070</xdr:colOff>
      <xdr:row>23</xdr:row>
      <xdr:rowOff>141452</xdr:rowOff>
    </xdr:to>
    <xdr:cxnSp macro="">
      <xdr:nvCxnSpPr>
        <xdr:cNvPr id="13" name="Rovná spojovacia šípka 12">
          <a:extLst>
            <a:ext uri="{FF2B5EF4-FFF2-40B4-BE49-F238E27FC236}">
              <a16:creationId xmlns:a16="http://schemas.microsoft.com/office/drawing/2014/main" id="{E18D6DFF-84E7-4031-B48E-5419760B4C4A}"/>
            </a:ext>
          </a:extLst>
        </xdr:cNvPr>
        <xdr:cNvCxnSpPr/>
      </xdr:nvCxnSpPr>
      <xdr:spPr>
        <a:xfrm>
          <a:off x="3572900" y="4839182"/>
          <a:ext cx="473320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27</xdr:row>
      <xdr:rowOff>87923</xdr:rowOff>
    </xdr:to>
    <xdr:cxnSp macro="">
      <xdr:nvCxnSpPr>
        <xdr:cNvPr id="14" name="Rovná spojnica 13">
          <a:extLst>
            <a:ext uri="{FF2B5EF4-FFF2-40B4-BE49-F238E27FC236}">
              <a16:creationId xmlns:a16="http://schemas.microsoft.com/office/drawing/2014/main" id="{9D17C1AF-BE55-47EE-95AC-772D909EA5C5}"/>
            </a:ext>
          </a:extLst>
        </xdr:cNvPr>
        <xdr:cNvCxnSpPr/>
      </xdr:nvCxnSpPr>
      <xdr:spPr>
        <a:xfrm flipV="1">
          <a:off x="3398459" y="2460590"/>
          <a:ext cx="0" cy="319872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15" name="Rovná spojnica 14">
          <a:extLst>
            <a:ext uri="{FF2B5EF4-FFF2-40B4-BE49-F238E27FC236}">
              <a16:creationId xmlns:a16="http://schemas.microsoft.com/office/drawing/2014/main" id="{B0FC2E09-52E7-49B9-BF08-E90FC6C80CF5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16" name="Rovná spojnica 15">
          <a:extLst>
            <a:ext uri="{FF2B5EF4-FFF2-40B4-BE49-F238E27FC236}">
              <a16:creationId xmlns:a16="http://schemas.microsoft.com/office/drawing/2014/main" id="{F7189D10-2DB1-43CD-A1EC-B9449EBDDB22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32</xdr:row>
      <xdr:rowOff>161193</xdr:rowOff>
    </xdr:to>
    <xdr:cxnSp macro="">
      <xdr:nvCxnSpPr>
        <xdr:cNvPr id="17" name="Rovná spojnica 16">
          <a:extLst>
            <a:ext uri="{FF2B5EF4-FFF2-40B4-BE49-F238E27FC236}">
              <a16:creationId xmlns:a16="http://schemas.microsoft.com/office/drawing/2014/main" id="{E5C837BB-09EC-44AF-B23F-3F85428A36A6}"/>
            </a:ext>
          </a:extLst>
        </xdr:cNvPr>
        <xdr:cNvCxnSpPr/>
      </xdr:nvCxnSpPr>
      <xdr:spPr>
        <a:xfrm flipV="1">
          <a:off x="3247566" y="2575567"/>
          <a:ext cx="0" cy="4212095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23" name="Rovná spojnica 22">
          <a:extLst>
            <a:ext uri="{FF2B5EF4-FFF2-40B4-BE49-F238E27FC236}">
              <a16:creationId xmlns:a16="http://schemas.microsoft.com/office/drawing/2014/main" id="{D7AFC3E4-655B-4BA4-883C-D7669D9149B9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24" name="Rovná spojnica 23">
          <a:extLst>
            <a:ext uri="{FF2B5EF4-FFF2-40B4-BE49-F238E27FC236}">
              <a16:creationId xmlns:a16="http://schemas.microsoft.com/office/drawing/2014/main" id="{0D9FC167-D289-4EFF-A239-CC0C8C73E462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23</xdr:row>
      <xdr:rowOff>140677</xdr:rowOff>
    </xdr:to>
    <xdr:cxnSp macro="">
      <xdr:nvCxnSpPr>
        <xdr:cNvPr id="25" name="Rovná spojnica 24">
          <a:extLst>
            <a:ext uri="{FF2B5EF4-FFF2-40B4-BE49-F238E27FC236}">
              <a16:creationId xmlns:a16="http://schemas.microsoft.com/office/drawing/2014/main" id="{DED42A0C-3D0D-4B5D-8EEA-859A1181B2E3}"/>
            </a:ext>
          </a:extLst>
        </xdr:cNvPr>
        <xdr:cNvCxnSpPr/>
      </xdr:nvCxnSpPr>
      <xdr:spPr>
        <a:xfrm flipV="1">
          <a:off x="3573070" y="2767494"/>
          <a:ext cx="0" cy="2069008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26" name="Rovná spojnica 25">
          <a:extLst>
            <a:ext uri="{FF2B5EF4-FFF2-40B4-BE49-F238E27FC236}">
              <a16:creationId xmlns:a16="http://schemas.microsoft.com/office/drawing/2014/main" id="{9E14ABCD-FF01-41C8-9BDB-E552CF8B09C8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27" name="Rovná spojovacia šípka 26">
          <a:extLst>
            <a:ext uri="{FF2B5EF4-FFF2-40B4-BE49-F238E27FC236}">
              <a16:creationId xmlns:a16="http://schemas.microsoft.com/office/drawing/2014/main" id="{6BC20999-EA37-4A2F-9DFD-101A99A88252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249115</xdr:colOff>
      <xdr:row>27</xdr:row>
      <xdr:rowOff>93146</xdr:rowOff>
    </xdr:from>
    <xdr:to>
      <xdr:col>5</xdr:col>
      <xdr:colOff>182880</xdr:colOff>
      <xdr:row>27</xdr:row>
      <xdr:rowOff>93146</xdr:rowOff>
    </xdr:to>
    <xdr:cxnSp macro="">
      <xdr:nvCxnSpPr>
        <xdr:cNvPr id="28" name="Rovná spojovacia šípka 27">
          <a:extLst>
            <a:ext uri="{FF2B5EF4-FFF2-40B4-BE49-F238E27FC236}">
              <a16:creationId xmlns:a16="http://schemas.microsoft.com/office/drawing/2014/main" id="{5246B68D-A618-47BC-BDCF-157200AAEB1B}"/>
            </a:ext>
          </a:extLst>
        </xdr:cNvPr>
        <xdr:cNvCxnSpPr/>
      </xdr:nvCxnSpPr>
      <xdr:spPr>
        <a:xfrm>
          <a:off x="3399985" y="5629076"/>
          <a:ext cx="650045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347989</xdr:colOff>
      <xdr:row>11</xdr:row>
      <xdr:rowOff>29764</xdr:rowOff>
    </xdr:from>
    <xdr:to>
      <xdr:col>6</xdr:col>
      <xdr:colOff>1833562</xdr:colOff>
      <xdr:row>36</xdr:row>
      <xdr:rowOff>1394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C105CCF7-2CCF-5545-6F0D-ADD8AD6E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9661" y="2196702"/>
          <a:ext cx="1902292" cy="5180614"/>
        </a:xfrm>
        <a:prstGeom prst="rect">
          <a:avLst/>
        </a:prstGeom>
      </xdr:spPr>
    </xdr:pic>
    <xdr:clientData/>
  </xdr:twoCellAnchor>
  <xdr:twoCellAnchor editAs="oneCell">
    <xdr:from>
      <xdr:col>10</xdr:col>
      <xdr:colOff>238859</xdr:colOff>
      <xdr:row>2</xdr:row>
      <xdr:rowOff>33704</xdr:rowOff>
    </xdr:from>
    <xdr:to>
      <xdr:col>14</xdr:col>
      <xdr:colOff>1178649</xdr:colOff>
      <xdr:row>13</xdr:row>
      <xdr:rowOff>111854</xdr:rowOff>
    </xdr:to>
    <xdr:pic>
      <xdr:nvPicPr>
        <xdr:cNvPr id="50" name="Grafický objekt 49">
          <a:extLst>
            <a:ext uri="{FF2B5EF4-FFF2-40B4-BE49-F238E27FC236}">
              <a16:creationId xmlns:a16="http://schemas.microsoft.com/office/drawing/2014/main" id="{68DC4A22-2B8D-BB7B-9C3D-272AC1DE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421209" y="328979"/>
          <a:ext cx="4435465" cy="238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161925</xdr:colOff>
      <xdr:row>19</xdr:row>
      <xdr:rowOff>29967</xdr:rowOff>
    </xdr:from>
    <xdr:to>
      <xdr:col>11</xdr:col>
      <xdr:colOff>1361698</xdr:colOff>
      <xdr:row>24</xdr:row>
      <xdr:rowOff>45467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D5B45E0E-E6AC-4EBF-8801-BA5992BFA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515725" y="3887592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200413</xdr:colOff>
      <xdr:row>18</xdr:row>
      <xdr:rowOff>152400</xdr:rowOff>
    </xdr:from>
    <xdr:to>
      <xdr:col>12</xdr:col>
      <xdr:colOff>1435626</xdr:colOff>
      <xdr:row>24</xdr:row>
      <xdr:rowOff>16190</xdr:rowOff>
    </xdr:to>
    <xdr:pic>
      <xdr:nvPicPr>
        <xdr:cNvPr id="47" name="Obrázok 46">
          <a:extLst>
            <a:ext uri="{FF2B5EF4-FFF2-40B4-BE49-F238E27FC236}">
              <a16:creationId xmlns:a16="http://schemas.microsoft.com/office/drawing/2014/main" id="{BD4A0E5F-49B4-479B-B539-7B899CEA98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3097263" y="380047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14</xdr:col>
      <xdr:colOff>1152526</xdr:colOff>
      <xdr:row>17</xdr:row>
      <xdr:rowOff>180974</xdr:rowOff>
    </xdr:from>
    <xdr:to>
      <xdr:col>15</xdr:col>
      <xdr:colOff>904875</xdr:colOff>
      <xdr:row>24</xdr:row>
      <xdr:rowOff>9523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1C2F9BF8-5640-D26A-6946-8C68C276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876" y="3619499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30</xdr:row>
      <xdr:rowOff>171449</xdr:rowOff>
    </xdr:from>
    <xdr:to>
      <xdr:col>16</xdr:col>
      <xdr:colOff>0</xdr:colOff>
      <xdr:row>41</xdr:row>
      <xdr:rowOff>209002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0E364A4C-2940-47B4-93EC-229B261CF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21" t="31566" r="23632" b="1"/>
        <a:stretch/>
      </xdr:blipFill>
      <xdr:spPr>
        <a:xfrm>
          <a:off x="14620875" y="6334124"/>
          <a:ext cx="3076575" cy="2342603"/>
        </a:xfrm>
        <a:prstGeom prst="rect">
          <a:avLst/>
        </a:prstGeom>
      </xdr:spPr>
    </xdr:pic>
    <xdr:clientData/>
  </xdr:twoCellAnchor>
  <xdr:twoCellAnchor editAs="oneCell">
    <xdr:from>
      <xdr:col>8</xdr:col>
      <xdr:colOff>28240</xdr:colOff>
      <xdr:row>44</xdr:row>
      <xdr:rowOff>38100</xdr:rowOff>
    </xdr:from>
    <xdr:to>
      <xdr:col>15</xdr:col>
      <xdr:colOff>1415208</xdr:colOff>
      <xdr:row>55</xdr:row>
      <xdr:rowOff>133350</xdr:rowOff>
    </xdr:to>
    <xdr:pic>
      <xdr:nvPicPr>
        <xdr:cNvPr id="52" name="Obrázok 51">
          <a:extLst>
            <a:ext uri="{FF2B5EF4-FFF2-40B4-BE49-F238E27FC236}">
              <a16:creationId xmlns:a16="http://schemas.microsoft.com/office/drawing/2014/main" id="{55794D6A-F45A-4D52-80EF-83D2DCF0B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95840" y="91344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46</xdr:row>
      <xdr:rowOff>118826</xdr:rowOff>
    </xdr:from>
    <xdr:to>
      <xdr:col>7</xdr:col>
      <xdr:colOff>95250</xdr:colOff>
      <xdr:row>51</xdr:row>
      <xdr:rowOff>200023</xdr:rowOff>
    </xdr:to>
    <xdr:pic>
      <xdr:nvPicPr>
        <xdr:cNvPr id="53" name="Grafický objekt 52">
          <a:extLst>
            <a:ext uri="{FF2B5EF4-FFF2-40B4-BE49-F238E27FC236}">
              <a16:creationId xmlns:a16="http://schemas.microsoft.com/office/drawing/2014/main" id="{FF00AD61-3188-4E8B-946D-935CC8396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962401" y="96343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46</xdr:row>
      <xdr:rowOff>116895</xdr:rowOff>
    </xdr:from>
    <xdr:to>
      <xdr:col>4</xdr:col>
      <xdr:colOff>83890</xdr:colOff>
      <xdr:row>53</xdr:row>
      <xdr:rowOff>19051</xdr:rowOff>
    </xdr:to>
    <xdr:pic>
      <xdr:nvPicPr>
        <xdr:cNvPr id="54" name="Obrázok 53">
          <a:extLst>
            <a:ext uri="{FF2B5EF4-FFF2-40B4-BE49-F238E27FC236}">
              <a16:creationId xmlns:a16="http://schemas.microsoft.com/office/drawing/2014/main" id="{856E88AC-2A3C-4FF7-A79B-A22855D61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96323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1038225</xdr:colOff>
      <xdr:row>32</xdr:row>
      <xdr:rowOff>28575</xdr:rowOff>
    </xdr:from>
    <xdr:to>
      <xdr:col>9</xdr:col>
      <xdr:colOff>1291501</xdr:colOff>
      <xdr:row>33</xdr:row>
      <xdr:rowOff>171831</xdr:rowOff>
    </xdr:to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7A6F8729-3AA8-4AE5-A589-8AAC9EE2DE17}"/>
            </a:ext>
          </a:extLst>
        </xdr:cNvPr>
        <xdr:cNvSpPr txBox="1"/>
      </xdr:nvSpPr>
      <xdr:spPr>
        <a:xfrm>
          <a:off x="7391400" y="6610350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E25CEE2-ECB0-4A0E-83FC-86DC6E023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9FF31CD-AF51-436C-9980-760C776BE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64DF8-4C6C-4FE4-9909-D67B1948FDBB}">
  <dimension ref="B1:AM46"/>
  <sheetViews>
    <sheetView showGridLines="0" tabSelected="1" zoomScaleNormal="100" workbookViewId="0">
      <selection activeCell="M75" sqref="M75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6">
        <v>2000</v>
      </c>
      <c r="E3" s="9"/>
    </row>
    <row r="4" spans="2:39" ht="16.5" customHeight="1" thickBot="1" x14ac:dyDescent="0.25">
      <c r="B4" s="16" t="s">
        <v>0</v>
      </c>
      <c r="C4" s="17" t="s">
        <v>1</v>
      </c>
      <c r="D4" s="37"/>
      <c r="E4" s="9"/>
      <c r="AG4" s="10" t="s">
        <v>2</v>
      </c>
      <c r="AI4" s="11" t="s">
        <v>3</v>
      </c>
      <c r="AK4" s="12" t="s">
        <v>4</v>
      </c>
      <c r="AL4" s="12" t="s">
        <v>5</v>
      </c>
      <c r="AM4" s="13">
        <f>(D3-(AG6*D5))/(D5-1)*-1</f>
        <v>-40</v>
      </c>
    </row>
    <row r="5" spans="2:39" ht="16.5" customHeight="1" thickBot="1" x14ac:dyDescent="0.25">
      <c r="B5" s="18" t="s">
        <v>6</v>
      </c>
      <c r="C5" s="19" t="s">
        <v>7</v>
      </c>
      <c r="D5" s="38">
        <v>17</v>
      </c>
      <c r="E5" s="9"/>
      <c r="AG5" s="14" t="s">
        <v>8</v>
      </c>
      <c r="AI5" s="6">
        <f>AG6</f>
        <v>80</v>
      </c>
      <c r="AK5" s="12" t="s">
        <v>4</v>
      </c>
      <c r="AL5" s="12" t="s">
        <v>5</v>
      </c>
      <c r="AM5" s="13">
        <f>-(AM4)</f>
        <v>40</v>
      </c>
    </row>
    <row r="6" spans="2:39" ht="16.5" customHeight="1" thickBot="1" x14ac:dyDescent="0.3">
      <c r="B6" s="15"/>
      <c r="C6" s="15"/>
      <c r="D6" s="39"/>
      <c r="E6" s="9"/>
      <c r="AG6" s="14">
        <v>80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9</v>
      </c>
      <c r="AI7" s="8">
        <f t="shared" si="0"/>
        <v>320</v>
      </c>
    </row>
    <row r="8" spans="2:39" ht="16.5" customHeight="1" x14ac:dyDescent="0.2">
      <c r="AG8" s="14">
        <v>23.83</v>
      </c>
      <c r="AI8" s="8">
        <f t="shared" si="0"/>
        <v>440</v>
      </c>
    </row>
    <row r="9" spans="2:39" ht="16.5" customHeight="1" thickBot="1" x14ac:dyDescent="0.25">
      <c r="AG9" s="14" t="s">
        <v>10</v>
      </c>
      <c r="AI9" s="8">
        <f t="shared" si="0"/>
        <v>560</v>
      </c>
    </row>
    <row r="10" spans="2:39" ht="16.5" customHeight="1" x14ac:dyDescent="0.2">
      <c r="C10" s="40" t="s">
        <v>11</v>
      </c>
      <c r="D10" s="41"/>
      <c r="E10" s="2"/>
      <c r="AG10" s="14">
        <v>32.4</v>
      </c>
      <c r="AI10" s="8">
        <f t="shared" si="0"/>
        <v>680</v>
      </c>
    </row>
    <row r="11" spans="2:39" ht="16.5" customHeight="1" thickBot="1" x14ac:dyDescent="0.25">
      <c r="C11" s="42"/>
      <c r="D11" s="43"/>
      <c r="E11" s="2"/>
      <c r="AG11" s="14" t="s">
        <v>12</v>
      </c>
      <c r="AI11" s="8">
        <f t="shared" si="0"/>
        <v>800</v>
      </c>
    </row>
    <row r="12" spans="2:39" ht="16.5" customHeight="1" thickBot="1" x14ac:dyDescent="0.25">
      <c r="B12" s="3" t="s">
        <v>13</v>
      </c>
      <c r="C12" s="4" t="s">
        <v>14</v>
      </c>
      <c r="D12" s="4" t="s">
        <v>15</v>
      </c>
      <c r="E12" s="2"/>
      <c r="AG12" s="14">
        <v>-1E-3</v>
      </c>
      <c r="AI12" s="8">
        <f t="shared" si="0"/>
        <v>920</v>
      </c>
    </row>
    <row r="13" spans="2:39" ht="16.5" customHeight="1" x14ac:dyDescent="0.2">
      <c r="B13" s="5">
        <v>1</v>
      </c>
      <c r="C13" s="6">
        <f>$AG$8</f>
        <v>23.83</v>
      </c>
      <c r="D13" s="6">
        <f t="shared" ref="D13:D39" si="1">C13+$AG$10</f>
        <v>56.23</v>
      </c>
      <c r="E13" s="2"/>
      <c r="AI13" s="8">
        <f t="shared" si="0"/>
        <v>1040</v>
      </c>
    </row>
    <row r="14" spans="2:39" ht="16.5" customHeight="1" x14ac:dyDescent="0.2">
      <c r="B14" s="7">
        <v>2</v>
      </c>
      <c r="C14" s="8">
        <f t="shared" ref="C14:C39" si="2">$AG$8+AI5-$AM$4</f>
        <v>143.82999999999998</v>
      </c>
      <c r="D14" s="8">
        <f t="shared" si="1"/>
        <v>176.23</v>
      </c>
      <c r="E14" s="2"/>
      <c r="AI14" s="8">
        <f t="shared" si="0"/>
        <v>1160</v>
      </c>
    </row>
    <row r="15" spans="2:39" ht="16.5" customHeight="1" x14ac:dyDescent="0.2">
      <c r="B15" s="7">
        <v>3</v>
      </c>
      <c r="C15" s="8">
        <f t="shared" si="2"/>
        <v>263.83</v>
      </c>
      <c r="D15" s="8">
        <f t="shared" si="1"/>
        <v>296.22999999999996</v>
      </c>
      <c r="E15" s="2"/>
      <c r="F15" s="20">
        <f>D14</f>
        <v>176.23</v>
      </c>
      <c r="AI15" s="8">
        <f t="shared" si="0"/>
        <v>1280</v>
      </c>
    </row>
    <row r="16" spans="2:39" ht="16.5" customHeight="1" thickBot="1" x14ac:dyDescent="0.25">
      <c r="B16" s="7">
        <v>4</v>
      </c>
      <c r="C16" s="8">
        <f t="shared" si="2"/>
        <v>383.83</v>
      </c>
      <c r="D16" s="8">
        <f t="shared" si="1"/>
        <v>416.22999999999996</v>
      </c>
      <c r="E16" s="2"/>
      <c r="Q16" s="24"/>
      <c r="AI16" s="8">
        <f t="shared" si="0"/>
        <v>1400</v>
      </c>
    </row>
    <row r="17" spans="2:35" ht="16.5" customHeight="1" thickBot="1" x14ac:dyDescent="0.25">
      <c r="B17" s="7">
        <v>5</v>
      </c>
      <c r="C17" s="8">
        <f t="shared" si="2"/>
        <v>503.83</v>
      </c>
      <c r="D17" s="8">
        <f t="shared" si="1"/>
        <v>536.23</v>
      </c>
      <c r="E17" s="2"/>
      <c r="F17" s="2"/>
      <c r="L17" s="34" t="s">
        <v>16</v>
      </c>
      <c r="M17" s="35"/>
      <c r="N17" s="28"/>
      <c r="O17" s="34" t="s">
        <v>16</v>
      </c>
      <c r="P17" s="35"/>
      <c r="AI17" s="8">
        <f t="shared" si="0"/>
        <v>1520</v>
      </c>
    </row>
    <row r="18" spans="2:35" ht="16.5" customHeight="1" thickBot="1" x14ac:dyDescent="0.25">
      <c r="B18" s="7">
        <v>6</v>
      </c>
      <c r="C18" s="8">
        <f t="shared" si="2"/>
        <v>623.83000000000004</v>
      </c>
      <c r="D18" s="8">
        <f t="shared" si="1"/>
        <v>656.23</v>
      </c>
      <c r="E18" s="2"/>
      <c r="L18" s="23" t="s">
        <v>17</v>
      </c>
      <c r="M18" s="23" t="s">
        <v>18</v>
      </c>
      <c r="N18" s="28"/>
      <c r="O18" s="34" t="s">
        <v>26</v>
      </c>
      <c r="P18" s="35"/>
      <c r="AI18" s="8">
        <f t="shared" si="0"/>
        <v>1640</v>
      </c>
    </row>
    <row r="19" spans="2:35" ht="16.5" customHeight="1" x14ac:dyDescent="0.2">
      <c r="B19" s="7">
        <v>7</v>
      </c>
      <c r="C19" s="8">
        <f t="shared" si="2"/>
        <v>743.83</v>
      </c>
      <c r="D19" s="8">
        <f t="shared" si="1"/>
        <v>776.23</v>
      </c>
      <c r="E19" s="2"/>
      <c r="L19" s="29"/>
      <c r="M19" s="30"/>
      <c r="N19" s="28"/>
      <c r="O19" s="31"/>
      <c r="P19" s="30"/>
      <c r="AI19" s="8">
        <f t="shared" si="0"/>
        <v>1760</v>
      </c>
    </row>
    <row r="20" spans="2:35" ht="16.5" customHeight="1" x14ac:dyDescent="0.2">
      <c r="B20" s="7">
        <v>8</v>
      </c>
      <c r="C20" s="8">
        <f t="shared" si="2"/>
        <v>863.83</v>
      </c>
      <c r="D20" s="8">
        <f t="shared" si="1"/>
        <v>896.23</v>
      </c>
      <c r="E20" s="2"/>
      <c r="L20" s="32"/>
      <c r="M20" s="30"/>
      <c r="N20" s="28"/>
      <c r="O20" s="31"/>
      <c r="P20" s="30"/>
      <c r="AI20" s="8">
        <f t="shared" si="0"/>
        <v>1880</v>
      </c>
    </row>
    <row r="21" spans="2:35" ht="16.5" customHeight="1" x14ac:dyDescent="0.2">
      <c r="B21" s="7">
        <v>9</v>
      </c>
      <c r="C21" s="8">
        <f t="shared" si="2"/>
        <v>983.83</v>
      </c>
      <c r="D21" s="8">
        <f t="shared" si="1"/>
        <v>1016.23</v>
      </c>
      <c r="E21" s="2"/>
      <c r="L21" s="32"/>
      <c r="M21" s="30"/>
      <c r="N21" s="28"/>
      <c r="O21" s="31"/>
      <c r="P21" s="30"/>
      <c r="AI21" s="8">
        <f t="shared" si="0"/>
        <v>2000</v>
      </c>
    </row>
    <row r="22" spans="2:35" ht="16.5" customHeight="1" x14ac:dyDescent="0.2">
      <c r="B22" s="7">
        <v>10</v>
      </c>
      <c r="C22" s="8">
        <f t="shared" si="2"/>
        <v>1103.83</v>
      </c>
      <c r="D22" s="8">
        <f t="shared" si="1"/>
        <v>1136.23</v>
      </c>
      <c r="L22" s="32"/>
      <c r="M22" s="30"/>
      <c r="N22" s="28"/>
      <c r="O22" s="31"/>
      <c r="P22" s="30"/>
      <c r="AI22" s="8">
        <f t="shared" si="0"/>
        <v>2120</v>
      </c>
    </row>
    <row r="23" spans="2:35" ht="16.5" customHeight="1" x14ac:dyDescent="0.2">
      <c r="B23" s="7">
        <v>11</v>
      </c>
      <c r="C23" s="8">
        <f t="shared" si="2"/>
        <v>1223.83</v>
      </c>
      <c r="D23" s="8">
        <f t="shared" si="1"/>
        <v>1256.23</v>
      </c>
      <c r="L23" s="32"/>
      <c r="M23" s="30"/>
      <c r="N23" s="28"/>
      <c r="O23" s="31"/>
      <c r="P23" s="30"/>
      <c r="AI23" s="8">
        <f t="shared" si="0"/>
        <v>2240</v>
      </c>
    </row>
    <row r="24" spans="2:35" ht="16.5" customHeight="1" x14ac:dyDescent="0.2">
      <c r="B24" s="7">
        <v>12</v>
      </c>
      <c r="C24" s="8">
        <f t="shared" si="2"/>
        <v>1343.83</v>
      </c>
      <c r="D24" s="8">
        <f t="shared" si="1"/>
        <v>1376.23</v>
      </c>
      <c r="F24" s="22">
        <f>C14</f>
        <v>143.82999999999998</v>
      </c>
      <c r="L24" s="32"/>
      <c r="M24" s="30"/>
      <c r="N24" s="28"/>
      <c r="O24" s="31"/>
      <c r="P24" s="30"/>
      <c r="AI24" s="8">
        <f t="shared" si="0"/>
        <v>2360</v>
      </c>
    </row>
    <row r="25" spans="2:35" ht="16.5" customHeight="1" thickBot="1" x14ac:dyDescent="0.25">
      <c r="B25" s="7">
        <v>13</v>
      </c>
      <c r="C25" s="8">
        <f t="shared" si="2"/>
        <v>1463.83</v>
      </c>
      <c r="D25" s="8">
        <f t="shared" si="1"/>
        <v>1496.23</v>
      </c>
      <c r="L25" s="33"/>
      <c r="M25" s="30"/>
      <c r="N25" s="28"/>
      <c r="O25" s="31"/>
      <c r="P25" s="30"/>
      <c r="Q25" s="28"/>
      <c r="AI25" s="8">
        <f t="shared" si="0"/>
        <v>2480</v>
      </c>
    </row>
    <row r="26" spans="2:35" ht="16.5" customHeight="1" thickBot="1" x14ac:dyDescent="0.25">
      <c r="B26" s="7">
        <v>14</v>
      </c>
      <c r="C26" s="8">
        <f t="shared" si="2"/>
        <v>1583.83</v>
      </c>
      <c r="D26" s="8">
        <f t="shared" si="1"/>
        <v>1616.23</v>
      </c>
      <c r="L26" s="34" t="s">
        <v>19</v>
      </c>
      <c r="M26" s="35" t="str">
        <f>D3&amp; "mm"</f>
        <v>2000mm</v>
      </c>
      <c r="N26" s="28"/>
      <c r="O26" s="34" t="s">
        <v>20</v>
      </c>
      <c r="P26" s="35" t="str">
        <f>D5&amp; "ks Lamiel"</f>
        <v>17ks Lamiel</v>
      </c>
      <c r="Q26" s="28"/>
      <c r="AI26" s="8">
        <f t="shared" si="0"/>
        <v>2600</v>
      </c>
    </row>
    <row r="27" spans="2:35" ht="16.5" customHeight="1" thickBot="1" x14ac:dyDescent="0.25">
      <c r="B27" s="7">
        <v>15</v>
      </c>
      <c r="C27" s="8">
        <f t="shared" si="2"/>
        <v>1703.83</v>
      </c>
      <c r="D27" s="8">
        <f t="shared" si="1"/>
        <v>1736.23</v>
      </c>
      <c r="L27" s="34" t="str">
        <f>D3&amp; "mm"</f>
        <v>2000mm</v>
      </c>
      <c r="M27" s="35"/>
      <c r="N27" s="28"/>
      <c r="O27" s="34" t="str">
        <f>D5&amp; "ks"</f>
        <v>17ks</v>
      </c>
      <c r="P27" s="35"/>
      <c r="AI27" s="8">
        <f t="shared" si="0"/>
        <v>2720</v>
      </c>
    </row>
    <row r="28" spans="2:35" ht="16.5" customHeight="1" x14ac:dyDescent="0.2">
      <c r="B28" s="7">
        <v>16</v>
      </c>
      <c r="C28" s="8">
        <f t="shared" si="2"/>
        <v>1823.83</v>
      </c>
      <c r="D28" s="8">
        <f t="shared" si="1"/>
        <v>1856.23</v>
      </c>
      <c r="F28" s="20">
        <f>D13</f>
        <v>56.23</v>
      </c>
      <c r="AI28" s="8">
        <f t="shared" si="0"/>
        <v>2840</v>
      </c>
    </row>
    <row r="29" spans="2:35" ht="16.5" customHeight="1" x14ac:dyDescent="0.2">
      <c r="B29" s="7">
        <v>17</v>
      </c>
      <c r="C29" s="8">
        <f t="shared" si="2"/>
        <v>1943.83</v>
      </c>
      <c r="D29" s="8">
        <f t="shared" si="1"/>
        <v>1976.23</v>
      </c>
      <c r="AI29" s="8">
        <f t="shared" si="0"/>
        <v>2960</v>
      </c>
    </row>
    <row r="30" spans="2:35" ht="16.5" customHeight="1" x14ac:dyDescent="0.2">
      <c r="B30" s="7">
        <v>18</v>
      </c>
      <c r="C30" s="8">
        <f t="shared" si="2"/>
        <v>2063.83</v>
      </c>
      <c r="D30" s="8">
        <f t="shared" si="1"/>
        <v>2096.23</v>
      </c>
      <c r="AI30" s="8">
        <f t="shared" si="0"/>
        <v>3080</v>
      </c>
    </row>
    <row r="31" spans="2:35" ht="16.5" customHeight="1" thickBot="1" x14ac:dyDescent="0.25">
      <c r="B31" s="7">
        <v>19</v>
      </c>
      <c r="C31" s="8">
        <f t="shared" si="2"/>
        <v>2183.83</v>
      </c>
      <c r="D31" s="8">
        <f t="shared" si="1"/>
        <v>2216.23</v>
      </c>
      <c r="I31" s="21"/>
      <c r="AI31" s="8">
        <f t="shared" si="0"/>
        <v>3200</v>
      </c>
    </row>
    <row r="32" spans="2:35" ht="16.5" customHeight="1" thickBot="1" x14ac:dyDescent="0.25">
      <c r="B32" s="7">
        <v>20</v>
      </c>
      <c r="C32" s="8">
        <f t="shared" si="2"/>
        <v>2303.83</v>
      </c>
      <c r="D32" s="8">
        <f t="shared" si="1"/>
        <v>2336.23</v>
      </c>
      <c r="L32" s="34" t="s">
        <v>16</v>
      </c>
      <c r="M32" s="35"/>
    </row>
    <row r="33" spans="2:17" ht="16.5" customHeight="1" thickBot="1" x14ac:dyDescent="0.25">
      <c r="B33" s="7">
        <v>21</v>
      </c>
      <c r="C33" s="8">
        <f t="shared" si="2"/>
        <v>2423.83</v>
      </c>
      <c r="D33" s="8">
        <f t="shared" si="1"/>
        <v>2456.23</v>
      </c>
      <c r="F33" s="22">
        <f>C13</f>
        <v>23.83</v>
      </c>
      <c r="L33" s="23" t="s">
        <v>21</v>
      </c>
      <c r="M33" s="23" t="s">
        <v>22</v>
      </c>
    </row>
    <row r="34" spans="2:17" ht="16.5" customHeight="1" thickBot="1" x14ac:dyDescent="0.25">
      <c r="B34" s="7">
        <v>22</v>
      </c>
      <c r="C34" s="8">
        <f t="shared" si="2"/>
        <v>2543.83</v>
      </c>
      <c r="D34" s="8">
        <f t="shared" si="1"/>
        <v>2576.23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2663.83</v>
      </c>
      <c r="D35" s="8">
        <f t="shared" si="1"/>
        <v>2696.23</v>
      </c>
      <c r="I35" s="44">
        <f>AM5</f>
        <v>40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2783.83</v>
      </c>
      <c r="D36" s="8">
        <f t="shared" si="1"/>
        <v>2816.23</v>
      </c>
      <c r="I36" s="45"/>
      <c r="L36" s="26"/>
      <c r="M36" s="25"/>
    </row>
    <row r="37" spans="2:17" ht="16.5" customHeight="1" thickTop="1" x14ac:dyDescent="0.2">
      <c r="B37" s="7">
        <v>25</v>
      </c>
      <c r="C37" s="8">
        <f t="shared" si="2"/>
        <v>2903.83</v>
      </c>
      <c r="D37" s="8">
        <f t="shared" si="1"/>
        <v>2936.23</v>
      </c>
      <c r="L37" s="26"/>
      <c r="M37" s="25"/>
    </row>
    <row r="38" spans="2:17" ht="16.5" customHeight="1" x14ac:dyDescent="0.2">
      <c r="B38" s="7">
        <v>26</v>
      </c>
      <c r="C38" s="8">
        <f t="shared" si="2"/>
        <v>3023.83</v>
      </c>
      <c r="D38" s="8">
        <f t="shared" si="1"/>
        <v>3056.23</v>
      </c>
      <c r="I38" s="46" t="s">
        <v>25</v>
      </c>
      <c r="J38" s="47"/>
      <c r="L38" s="26"/>
      <c r="M38" s="25"/>
    </row>
    <row r="39" spans="2:17" ht="16.5" customHeight="1" x14ac:dyDescent="0.2">
      <c r="B39" s="7">
        <v>27</v>
      </c>
      <c r="C39" s="8">
        <f t="shared" si="2"/>
        <v>3143.83</v>
      </c>
      <c r="D39" s="8">
        <f t="shared" si="1"/>
        <v>3176.23</v>
      </c>
      <c r="I39" s="49" t="str">
        <f>IF(I35&lt;=(AG12), "Prekročený maximálny počet lamiel!", "")</f>
        <v/>
      </c>
      <c r="J39" s="50"/>
      <c r="L39" s="26"/>
      <c r="M39" s="25"/>
    </row>
    <row r="40" spans="2:17" ht="16.5" customHeight="1" thickBot="1" x14ac:dyDescent="0.25">
      <c r="I40" s="51"/>
      <c r="J40" s="52"/>
      <c r="L40" s="27"/>
      <c r="M40" s="25"/>
    </row>
    <row r="41" spans="2:17" ht="16.5" customHeight="1" thickBot="1" x14ac:dyDescent="0.25">
      <c r="I41" s="51"/>
      <c r="J41" s="52"/>
      <c r="L41" s="34" t="s">
        <v>20</v>
      </c>
      <c r="M41" s="35"/>
    </row>
    <row r="42" spans="2:17" ht="16.5" customHeight="1" thickBot="1" x14ac:dyDescent="0.25">
      <c r="I42" s="53"/>
      <c r="J42" s="54"/>
      <c r="L42" s="34" t="str">
        <f>(D5*4)&amp; "ks"</f>
        <v>68ks</v>
      </c>
      <c r="M42" s="35"/>
    </row>
    <row r="45" spans="2:17" ht="16.5" customHeight="1" x14ac:dyDescent="0.2">
      <c r="N45" s="48"/>
      <c r="Q45" s="48"/>
    </row>
    <row r="46" spans="2:17" ht="16.5" customHeight="1" x14ac:dyDescent="0.2">
      <c r="N46" s="48"/>
      <c r="Q46" s="48"/>
    </row>
  </sheetData>
  <sheetProtection sheet="1" objects="1" scenarios="1"/>
  <mergeCells count="18"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8016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Juza</dc:creator>
  <cp:keywords/>
  <dc:description/>
  <cp:lastModifiedBy>Denis Danihel</cp:lastModifiedBy>
  <cp:revision/>
  <dcterms:created xsi:type="dcterms:W3CDTF">2023-06-06T09:21:51Z</dcterms:created>
  <dcterms:modified xsi:type="dcterms:W3CDTF">2024-07-12T07:31:23Z</dcterms:modified>
  <cp:category/>
  <cp:contentStatus/>
</cp:coreProperties>
</file>