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SK\"/>
    </mc:Choice>
  </mc:AlternateContent>
  <xr:revisionPtr revIDLastSave="0" documentId="13_ncr:1_{AB3935FA-AE67-45C5-808C-9954EC093147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J2016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0" l="1"/>
  <c r="O27" i="20"/>
  <c r="L27" i="20"/>
  <c r="C13" i="20" l="1"/>
  <c r="D13" i="20" s="1"/>
  <c r="F19" i="20" s="1"/>
  <c r="AI5" i="20"/>
  <c r="AM4" i="20"/>
  <c r="AI12" i="20" l="1"/>
  <c r="C21" i="20" s="1"/>
  <c r="D21" i="20" s="1"/>
  <c r="AM5" i="20"/>
  <c r="I35" i="20" s="1"/>
  <c r="I39" i="20" s="1"/>
  <c r="C14" i="20"/>
  <c r="F17" i="20" s="1"/>
  <c r="AI30" i="20"/>
  <c r="C39" i="20" s="1"/>
  <c r="D39" i="20" s="1"/>
  <c r="AI31" i="20"/>
  <c r="AI15" i="20"/>
  <c r="C24" i="20" s="1"/>
  <c r="D24" i="20" s="1"/>
  <c r="AI23" i="20"/>
  <c r="C32" i="20" s="1"/>
  <c r="D32" i="20" s="1"/>
  <c r="AI16" i="20"/>
  <c r="C25" i="20" s="1"/>
  <c r="D25" i="20" s="1"/>
  <c r="AI22" i="20"/>
  <c r="C31" i="20" s="1"/>
  <c r="D31" i="20" s="1"/>
  <c r="AI24" i="20"/>
  <c r="C33" i="20" s="1"/>
  <c r="D33" i="20" s="1"/>
  <c r="F21" i="20"/>
  <c r="AI25" i="20"/>
  <c r="C34" i="20" s="1"/>
  <c r="D34" i="20" s="1"/>
  <c r="AI6" i="20"/>
  <c r="C15" i="20" s="1"/>
  <c r="D15" i="20" s="1"/>
  <c r="AI18" i="20"/>
  <c r="C27" i="20" s="1"/>
  <c r="D27" i="20" s="1"/>
  <c r="AI8" i="20"/>
  <c r="C17" i="20" s="1"/>
  <c r="D17" i="20" s="1"/>
  <c r="AI7" i="20"/>
  <c r="C16" i="20" s="1"/>
  <c r="D16" i="20" s="1"/>
  <c r="AI26" i="20"/>
  <c r="C35" i="20" s="1"/>
  <c r="D35" i="20" s="1"/>
  <c r="AI9" i="20"/>
  <c r="C18" i="20" s="1"/>
  <c r="D18" i="20" s="1"/>
  <c r="AI10" i="20"/>
  <c r="C19" i="20" s="1"/>
  <c r="D19" i="20" s="1"/>
  <c r="AI19" i="20"/>
  <c r="C28" i="20" s="1"/>
  <c r="D28" i="20" s="1"/>
  <c r="AI11" i="20"/>
  <c r="C20" i="20" s="1"/>
  <c r="D20" i="20" s="1"/>
  <c r="AI20" i="20"/>
  <c r="C29" i="20" s="1"/>
  <c r="D29" i="20" s="1"/>
  <c r="AI28" i="20"/>
  <c r="C37" i="20" s="1"/>
  <c r="D37" i="20" s="1"/>
  <c r="AI21" i="20"/>
  <c r="C30" i="20" s="1"/>
  <c r="D30" i="20" s="1"/>
  <c r="AI27" i="20"/>
  <c r="C36" i="20" s="1"/>
  <c r="D36" i="20" s="1"/>
  <c r="AI13" i="20"/>
  <c r="C22" i="20" s="1"/>
  <c r="D22" i="20" s="1"/>
  <c r="AI14" i="20"/>
  <c r="C23" i="20" s="1"/>
  <c r="D23" i="20" s="1"/>
  <c r="AI29" i="20"/>
  <c r="C38" i="20" s="1"/>
  <c r="D38" i="20" s="1"/>
  <c r="AI17" i="20"/>
  <c r="C26" i="20" s="1"/>
  <c r="D26" i="20" s="1"/>
  <c r="D14" i="20" l="1"/>
  <c r="F15" i="20" s="1"/>
</calcChain>
</file>

<file path=xl/sharedStrings.xml><?xml version="1.0" encoding="utf-8"?>
<sst xmlns="http://schemas.openxmlformats.org/spreadsheetml/2006/main" count="32" uniqueCount="27">
  <si>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</si>
  <si>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</si>
  <si>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</si>
  <si>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</si>
  <si>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</si>
  <si>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</si>
  <si>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</si>
  <si>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</si>
  <si>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</si>
  <si>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</si>
  <si>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</si>
  <si>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</si>
  <si>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</si>
  <si>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</si>
  <si>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</si>
  <si>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</si>
  <si>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</si>
  <si>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</si>
  <si>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</si>
  <si>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</si>
  <si>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</si>
  <si>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AL-J2016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</si>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</sst>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" name="Rovná spojovacia šípka 1">
          <a:extLst>
            <a:ext uri="{FF2B5EF4-FFF2-40B4-BE49-F238E27FC236}">
              <a16:creationId xmlns:a16="http://schemas.microsoft.com/office/drawing/2014/main" id="{AF40DF69-DD8F-4BDE-A557-56E84A2BBD1E}"/>
            </a:ext>
          </a:extLst>
        </xdr:cNvPr>
        <xdr:cNvCxnSpPr>
          <a:endCxn id="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B4520690-D853-49AE-8B46-BBE05790A467}"/>
            </a:ext>
          </a:extLst>
        </xdr:cNvPr>
        <xdr:cNvCxnSpPr>
          <a:endCxn id="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12208362-359C-4C41-91BB-5B000AA7F9B0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AL-J2016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1025582</xdr:colOff>
      <xdr:row>31</xdr:row>
      <xdr:rowOff>202574</xdr:rowOff>
    </xdr:from>
    <xdr:to>
      <xdr:col>9</xdr:col>
      <xdr:colOff>1278858</xdr:colOff>
      <xdr:row>33</xdr:row>
      <xdr:rowOff>136280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61314CBC-28DF-47C4-9F33-697B9C96BA5B}"/>
            </a:ext>
          </a:extLst>
        </xdr:cNvPr>
        <xdr:cNvSpPr txBox="1"/>
      </xdr:nvSpPr>
      <xdr:spPr>
        <a:xfrm>
          <a:off x="7378757" y="657479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(vypočítaný)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564063C6-4EAF-4AB1-8EDC-59FAE7878AA1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1751135</xdr:colOff>
      <xdr:row>1</xdr:row>
      <xdr:rowOff>201490</xdr:rowOff>
    </xdr:from>
    <xdr:to>
      <xdr:col>15</xdr:col>
      <xdr:colOff>1979827</xdr:colOff>
      <xdr:row>9</xdr:row>
      <xdr:rowOff>156926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98E55207-A9E2-42D1-8DB9-1000710CBB82}"/>
            </a:ext>
          </a:extLst>
        </xdr:cNvPr>
        <xdr:cNvSpPr txBox="1"/>
      </xdr:nvSpPr>
      <xdr:spPr>
        <a:xfrm>
          <a:off x="14105060" y="287215"/>
          <a:ext cx="3362417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AL-J2016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20</xdr:row>
      <xdr:rowOff>153097</xdr:rowOff>
    </xdr:from>
    <xdr:to>
      <xdr:col>5</xdr:col>
      <xdr:colOff>194921</xdr:colOff>
      <xdr:row>20</xdr:row>
      <xdr:rowOff>153097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77F4147C-4683-45C6-BF2A-B160E8B830F8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16</xdr:row>
      <xdr:rowOff>104973</xdr:rowOff>
    </xdr:from>
    <xdr:to>
      <xdr:col>5</xdr:col>
      <xdr:colOff>145133</xdr:colOff>
      <xdr:row>16</xdr:row>
      <xdr:rowOff>104973</xdr:rowOff>
    </xdr:to>
    <xdr:cxnSp macro="">
      <xdr:nvCxnSpPr>
        <xdr:cNvPr id="10" name="Rovná spojovacia šípka 9">
          <a:extLst>
            <a:ext uri="{FF2B5EF4-FFF2-40B4-BE49-F238E27FC236}">
              <a16:creationId xmlns:a16="http://schemas.microsoft.com/office/drawing/2014/main" id="{A0AD8082-6D17-4CBF-8135-ECB2694BAF0D}"/>
            </a:ext>
          </a:extLst>
        </xdr:cNvPr>
        <xdr:cNvCxnSpPr/>
      </xdr:nvCxnSpPr>
      <xdr:spPr>
        <a:xfrm>
          <a:off x="3565280" y="417214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18</xdr:row>
      <xdr:rowOff>126066</xdr:rowOff>
    </xdr:to>
    <xdr:cxnSp macro="">
      <xdr:nvCxnSpPr>
        <xdr:cNvPr id="11" name="Rovná spojnica 10">
          <a:extLst>
            <a:ext uri="{FF2B5EF4-FFF2-40B4-BE49-F238E27FC236}">
              <a16:creationId xmlns:a16="http://schemas.microsoft.com/office/drawing/2014/main" id="{0B326AE2-75FA-4DEA-94B5-D7C134BD0404}"/>
            </a:ext>
          </a:extLst>
        </xdr:cNvPr>
        <xdr:cNvCxnSpPr/>
      </xdr:nvCxnSpPr>
      <xdr:spPr>
        <a:xfrm flipV="1">
          <a:off x="3402725" y="2452487"/>
          <a:ext cx="0" cy="133230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2" name="Rovná spojnica 11">
          <a:extLst>
            <a:ext uri="{FF2B5EF4-FFF2-40B4-BE49-F238E27FC236}">
              <a16:creationId xmlns:a16="http://schemas.microsoft.com/office/drawing/2014/main" id="{05BE5ABE-14C0-4351-9619-6B2D5EC363B4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3" name="Rovná spojnica 12">
          <a:extLst>
            <a:ext uri="{FF2B5EF4-FFF2-40B4-BE49-F238E27FC236}">
              <a16:creationId xmlns:a16="http://schemas.microsoft.com/office/drawing/2014/main" id="{E4D90F6C-B509-41EE-80D0-7C5B81698863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20</xdr:row>
      <xdr:rowOff>162128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C49C1B4A-64A5-4C35-AAF7-D3151C3D7AFD}"/>
            </a:ext>
          </a:extLst>
        </xdr:cNvPr>
        <xdr:cNvCxnSpPr/>
      </xdr:nvCxnSpPr>
      <xdr:spPr>
        <a:xfrm flipV="1">
          <a:off x="3247004" y="2572948"/>
          <a:ext cx="0" cy="167885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9273F604-42CE-4564-AEF0-36D2CFE5F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85358" y="367655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2C88EF6D-C653-40C2-9824-8531020D7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24021" y="3598965"/>
          <a:ext cx="1235213" cy="1121090"/>
        </a:xfrm>
        <a:prstGeom prst="rect">
          <a:avLst/>
        </a:prstGeom>
      </xdr:spPr>
    </xdr:pic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F2729744-D63D-4A2F-B6A0-E1314C1A1B86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19" name="Rovná spojnica 18">
          <a:extLst>
            <a:ext uri="{FF2B5EF4-FFF2-40B4-BE49-F238E27FC236}">
              <a16:creationId xmlns:a16="http://schemas.microsoft.com/office/drawing/2014/main" id="{D8F0431C-C354-49D9-8203-E94072DD65C6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16</xdr:row>
      <xdr:rowOff>99060</xdr:rowOff>
    </xdr:to>
    <xdr:cxnSp macro="">
      <xdr:nvCxnSpPr>
        <xdr:cNvPr id="20" name="Rovná spojnica 19">
          <a:extLst>
            <a:ext uri="{FF2B5EF4-FFF2-40B4-BE49-F238E27FC236}">
              <a16:creationId xmlns:a16="http://schemas.microsoft.com/office/drawing/2014/main" id="{7DC4C1A2-C123-480B-B05E-CAF86F399DA1}"/>
            </a:ext>
          </a:extLst>
        </xdr:cNvPr>
        <xdr:cNvCxnSpPr/>
      </xdr:nvCxnSpPr>
      <xdr:spPr>
        <a:xfrm flipV="1">
          <a:off x="3580690" y="2769399"/>
          <a:ext cx="0" cy="560541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1" name="Rovná spojnica 20">
          <a:extLst>
            <a:ext uri="{FF2B5EF4-FFF2-40B4-BE49-F238E27FC236}">
              <a16:creationId xmlns:a16="http://schemas.microsoft.com/office/drawing/2014/main" id="{1CCCE7A2-718C-4E96-AC57-1B4117EF1C5F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2" name="Rovná spojovacia šípka 21">
          <a:extLst>
            <a:ext uri="{FF2B5EF4-FFF2-40B4-BE49-F238E27FC236}">
              <a16:creationId xmlns:a16="http://schemas.microsoft.com/office/drawing/2014/main" id="{6D15B56D-A9F7-4878-8D72-8932D574DB03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18</xdr:row>
      <xdr:rowOff>126763</xdr:rowOff>
    </xdr:from>
    <xdr:to>
      <xdr:col>5</xdr:col>
      <xdr:colOff>148478</xdr:colOff>
      <xdr:row>18</xdr:row>
      <xdr:rowOff>126763</xdr:rowOff>
    </xdr:to>
    <xdr:cxnSp macro="">
      <xdr:nvCxnSpPr>
        <xdr:cNvPr id="23" name="Rovná spojovacia šípka 22">
          <a:extLst>
            <a:ext uri="{FF2B5EF4-FFF2-40B4-BE49-F238E27FC236}">
              <a16:creationId xmlns:a16="http://schemas.microsoft.com/office/drawing/2014/main" id="{1CFDAD41-92B3-4893-86F2-868A42976053}"/>
            </a:ext>
          </a:extLst>
        </xdr:cNvPr>
        <xdr:cNvCxnSpPr/>
      </xdr:nvCxnSpPr>
      <xdr:spPr>
        <a:xfrm>
          <a:off x="3393310" y="545123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123826</xdr:colOff>
      <xdr:row>1</xdr:row>
      <xdr:rowOff>142875</xdr:rowOff>
    </xdr:from>
    <xdr:to>
      <xdr:col>14</xdr:col>
      <xdr:colOff>1058116</xdr:colOff>
      <xdr:row>13</xdr:row>
      <xdr:rowOff>9525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AF9CB8E7-3945-D7E3-CE7C-476C4143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176" y="228600"/>
          <a:ext cx="4363290" cy="2381250"/>
        </a:xfrm>
        <a:prstGeom prst="rect">
          <a:avLst/>
        </a:prstGeom>
      </xdr:spPr>
    </xdr:pic>
    <xdr:clientData/>
  </xdr:twoCellAnchor>
  <xdr:twoCellAnchor editAs="oneCell">
    <xdr:from>
      <xdr:col>8</xdr:col>
      <xdr:colOff>37765</xdr:colOff>
      <xdr:row>44</xdr:row>
      <xdr:rowOff>190500</xdr:rowOff>
    </xdr:from>
    <xdr:to>
      <xdr:col>15</xdr:col>
      <xdr:colOff>1424733</xdr:colOff>
      <xdr:row>56</xdr:row>
      <xdr:rowOff>76200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3A2B5346-672E-484E-A0C7-ACA7669C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5365" y="92868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47</xdr:row>
      <xdr:rowOff>61676</xdr:rowOff>
    </xdr:from>
    <xdr:to>
      <xdr:col>7</xdr:col>
      <xdr:colOff>104775</xdr:colOff>
      <xdr:row>52</xdr:row>
      <xdr:rowOff>142873</xdr:rowOff>
    </xdr:to>
    <xdr:pic>
      <xdr:nvPicPr>
        <xdr:cNvPr id="59" name="Grafický objekt 58">
          <a:extLst>
            <a:ext uri="{FF2B5EF4-FFF2-40B4-BE49-F238E27FC236}">
              <a16:creationId xmlns:a16="http://schemas.microsoft.com/office/drawing/2014/main" id="{5CD97D15-47D2-465E-AF42-60367063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71926" y="97867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47</xdr:row>
      <xdr:rowOff>59745</xdr:rowOff>
    </xdr:from>
    <xdr:to>
      <xdr:col>4</xdr:col>
      <xdr:colOff>93415</xdr:colOff>
      <xdr:row>53</xdr:row>
      <xdr:rowOff>171451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767E5CB7-2AC7-46D5-A3EE-01EF7C3A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978477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14</xdr:col>
      <xdr:colOff>876302</xdr:colOff>
      <xdr:row>18</xdr:row>
      <xdr:rowOff>103552</xdr:rowOff>
    </xdr:from>
    <xdr:to>
      <xdr:col>15</xdr:col>
      <xdr:colOff>752475</xdr:colOff>
      <xdr:row>24</xdr:row>
      <xdr:rowOff>57147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289C6613-DD34-B906-3E75-FEE9D2EAF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22" r="9543"/>
        <a:stretch/>
      </xdr:blipFill>
      <xdr:spPr>
        <a:xfrm>
          <a:off x="15487652" y="3751627"/>
          <a:ext cx="1419223" cy="121089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12</xdr:row>
      <xdr:rowOff>38100</xdr:rowOff>
    </xdr:from>
    <xdr:to>
      <xdr:col>7</xdr:col>
      <xdr:colOff>566519</xdr:colOff>
      <xdr:row>22</xdr:row>
      <xdr:rowOff>190500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14B2CCE8-2241-3E9F-3E3B-F1C7FFFB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428875"/>
          <a:ext cx="2585819" cy="2247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88971B40-8A68-ABF5-1F32-9A0C63792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7821276" y="39433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58A9C42-E4A1-4D37-5926-C7E4B29CD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9288125" y="38862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200024</xdr:colOff>
      <xdr:row>30</xdr:row>
      <xdr:rowOff>180975</xdr:rowOff>
    </xdr:from>
    <xdr:to>
      <xdr:col>15</xdr:col>
      <xdr:colOff>1419224</xdr:colOff>
      <xdr:row>41</xdr:row>
      <xdr:rowOff>189952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1839CCC-B0FD-44B8-AED1-AA853BB02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80" t="32927" r="21428"/>
        <a:stretch/>
      </xdr:blipFill>
      <xdr:spPr>
        <a:xfrm>
          <a:off x="14620874" y="6343650"/>
          <a:ext cx="2962275" cy="2314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4D3A-D922-4965-A700-F05FFFE801AD}">
  <dimension ref="B1:AM46"/>
  <sheetViews>
    <sheetView showGridLines="0" tabSelected="1" zoomScaleNormal="100" workbookViewId="0">
      <selection activeCell="M14" sqref="M1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9" width="22.28515625" style="1" customWidth="1"/>
    <col min="2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45">
        <v>2000</v>
      </c>
      <c r="E3" s="9"/>
    </row>
    <row r="4" spans="2:39" ht="16.5" customHeight="1" thickBot="1" x14ac:dyDescent="0.25">
      <c r="B4" s="17" t="s">
        <v>14</v>
      </c>
      <c r="C4" s="18" t="s">
        <v>11</v>
      </c>
      <c r="D4" s="46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-20.408163265306122</v>
      </c>
    </row>
    <row r="5" spans="2:39" ht="16.5" customHeight="1" thickBot="1" x14ac:dyDescent="0.25">
      <c r="B5" s="19" t="s">
        <v>8</v>
      </c>
      <c r="C5" s="20" t="s">
        <v>13</v>
      </c>
      <c r="D5" s="47">
        <v>50</v>
      </c>
      <c r="E5" s="9"/>
      <c r="AG5" s="14" t="s">
        <v>0</v>
      </c>
      <c r="AI5" s="6">
        <f>AG6</f>
        <v>20</v>
      </c>
      <c r="AK5" s="12" t="s">
        <v>10</v>
      </c>
      <c r="AL5" s="12" t="s">
        <v>9</v>
      </c>
      <c r="AM5" s="15">
        <f>-(AM4)</f>
        <v>20.408163265306122</v>
      </c>
    </row>
    <row r="6" spans="2:39" ht="16.5" customHeight="1" thickBot="1" x14ac:dyDescent="0.3">
      <c r="B6" s="16"/>
      <c r="C6" s="16"/>
      <c r="D6" s="48"/>
      <c r="E6" s="9"/>
      <c r="AG6" s="14">
        <v>20</v>
      </c>
      <c r="AI6" s="8">
        <f t="shared" ref="AI6:AI31" si="0">(B14*$AG$6)-(B13*$AM$4)</f>
        <v>60.408163265306122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100.81632653061224</v>
      </c>
    </row>
    <row r="8" spans="2:39" ht="16.5" customHeight="1" x14ac:dyDescent="0.2">
      <c r="AG8" s="14">
        <v>3.8</v>
      </c>
      <c r="AI8" s="8">
        <f t="shared" si="0"/>
        <v>141.22448979591837</v>
      </c>
    </row>
    <row r="9" spans="2:39" ht="16.5" customHeight="1" thickBot="1" x14ac:dyDescent="0.25">
      <c r="AG9" s="14" t="s">
        <v>2</v>
      </c>
      <c r="AI9" s="8">
        <f t="shared" si="0"/>
        <v>181.63265306122449</v>
      </c>
    </row>
    <row r="10" spans="2:39" ht="16.5" customHeight="1" x14ac:dyDescent="0.2">
      <c r="C10" s="49" t="s">
        <v>7</v>
      </c>
      <c r="D10" s="50"/>
      <c r="E10" s="2"/>
      <c r="AG10" s="14">
        <v>12.4</v>
      </c>
      <c r="AI10" s="8">
        <f t="shared" si="0"/>
        <v>222.0408163265306</v>
      </c>
    </row>
    <row r="11" spans="2:39" ht="16.5" customHeight="1" thickBot="1" x14ac:dyDescent="0.25">
      <c r="C11" s="51"/>
      <c r="D11" s="52"/>
      <c r="E11" s="2"/>
      <c r="AG11" s="14" t="s">
        <v>4</v>
      </c>
      <c r="AI11" s="8">
        <f t="shared" si="0"/>
        <v>262.44897959183675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-0.01</v>
      </c>
      <c r="AI12" s="8">
        <f t="shared" si="0"/>
        <v>302.85714285714289</v>
      </c>
    </row>
    <row r="13" spans="2:39" ht="16.5" customHeight="1" x14ac:dyDescent="0.2">
      <c r="B13" s="5">
        <v>1</v>
      </c>
      <c r="C13" s="6">
        <f>$AG$8</f>
        <v>3.8</v>
      </c>
      <c r="D13" s="6">
        <f t="shared" ref="D13:D39" si="1">C13+$AG$10</f>
        <v>16.2</v>
      </c>
      <c r="E13" s="2"/>
      <c r="AI13" s="8">
        <f t="shared" si="0"/>
        <v>343.26530612244898</v>
      </c>
    </row>
    <row r="14" spans="2:39" ht="16.5" customHeight="1" x14ac:dyDescent="0.2">
      <c r="B14" s="7">
        <v>2</v>
      </c>
      <c r="C14" s="8">
        <f t="shared" ref="C14:C39" si="2">$AG$8+AI5-$AM$4</f>
        <v>44.208163265306126</v>
      </c>
      <c r="D14" s="8">
        <f t="shared" si="1"/>
        <v>56.608163265306125</v>
      </c>
      <c r="E14" s="2"/>
      <c r="AI14" s="8">
        <f t="shared" si="0"/>
        <v>383.67346938775506</v>
      </c>
    </row>
    <row r="15" spans="2:39" ht="16.5" customHeight="1" x14ac:dyDescent="0.2">
      <c r="B15" s="7">
        <v>3</v>
      </c>
      <c r="C15" s="8">
        <f t="shared" si="2"/>
        <v>84.616326530612241</v>
      </c>
      <c r="D15" s="8">
        <f t="shared" si="1"/>
        <v>97.016326530612247</v>
      </c>
      <c r="E15" s="2"/>
      <c r="F15" s="21">
        <f>D14</f>
        <v>56.608163265306125</v>
      </c>
      <c r="AI15" s="8">
        <f t="shared" si="0"/>
        <v>424.08163265306121</v>
      </c>
    </row>
    <row r="16" spans="2:39" ht="16.5" customHeight="1" thickBot="1" x14ac:dyDescent="0.25">
      <c r="B16" s="7">
        <v>4</v>
      </c>
      <c r="C16" s="8">
        <f t="shared" si="2"/>
        <v>125.02448979591836</v>
      </c>
      <c r="D16" s="8">
        <f t="shared" si="1"/>
        <v>137.42448979591836</v>
      </c>
      <c r="E16" s="2"/>
      <c r="Q16" s="26"/>
      <c r="AI16" s="8">
        <f t="shared" si="0"/>
        <v>464.48979591836735</v>
      </c>
    </row>
    <row r="17" spans="2:35" ht="16.5" customHeight="1" thickBot="1" x14ac:dyDescent="0.25">
      <c r="B17" s="7">
        <v>5</v>
      </c>
      <c r="C17" s="8">
        <f t="shared" si="2"/>
        <v>165.4326530612245</v>
      </c>
      <c r="D17" s="8">
        <f t="shared" si="1"/>
        <v>177.83265306122451</v>
      </c>
      <c r="E17" s="2"/>
      <c r="F17" s="23">
        <f>C14</f>
        <v>44.208163265306126</v>
      </c>
      <c r="L17" s="37" t="s">
        <v>17</v>
      </c>
      <c r="M17" s="38"/>
      <c r="N17" s="30"/>
      <c r="O17" s="37" t="s">
        <v>17</v>
      </c>
      <c r="P17" s="38"/>
      <c r="AI17" s="8">
        <f t="shared" si="0"/>
        <v>504.89795918367349</v>
      </c>
    </row>
    <row r="18" spans="2:35" ht="16.5" customHeight="1" thickBot="1" x14ac:dyDescent="0.25">
      <c r="B18" s="7">
        <v>6</v>
      </c>
      <c r="C18" s="8">
        <f t="shared" si="2"/>
        <v>205.84081632653061</v>
      </c>
      <c r="D18" s="8">
        <f t="shared" si="1"/>
        <v>218.24081632653062</v>
      </c>
      <c r="E18" s="2"/>
      <c r="L18" s="25" t="s">
        <v>20</v>
      </c>
      <c r="M18" s="25" t="s">
        <v>22</v>
      </c>
      <c r="N18" s="30"/>
      <c r="O18" s="37" t="s">
        <v>21</v>
      </c>
      <c r="P18" s="38"/>
      <c r="AI18" s="8">
        <f t="shared" si="0"/>
        <v>545.30612244897952</v>
      </c>
    </row>
    <row r="19" spans="2:35" ht="16.5" customHeight="1" x14ac:dyDescent="0.2">
      <c r="B19" s="7">
        <v>7</v>
      </c>
      <c r="C19" s="8">
        <f t="shared" si="2"/>
        <v>246.24897959183673</v>
      </c>
      <c r="D19" s="8">
        <f t="shared" si="1"/>
        <v>258.64897959183673</v>
      </c>
      <c r="E19" s="2"/>
      <c r="F19" s="24">
        <f>D13</f>
        <v>16.2</v>
      </c>
      <c r="L19" s="31"/>
      <c r="M19" s="32"/>
      <c r="N19" s="30"/>
      <c r="O19" s="33"/>
      <c r="P19" s="32"/>
      <c r="AI19" s="8">
        <f t="shared" si="0"/>
        <v>585.71428571428578</v>
      </c>
    </row>
    <row r="20" spans="2:35" ht="16.5" customHeight="1" x14ac:dyDescent="0.2">
      <c r="B20" s="7">
        <v>8</v>
      </c>
      <c r="C20" s="8">
        <f t="shared" si="2"/>
        <v>286.6571428571429</v>
      </c>
      <c r="D20" s="8">
        <f t="shared" si="1"/>
        <v>299.05714285714288</v>
      </c>
      <c r="E20" s="2"/>
      <c r="L20" s="34"/>
      <c r="M20" s="32"/>
      <c r="N20" s="30"/>
      <c r="O20" s="33"/>
      <c r="P20" s="32"/>
      <c r="AI20" s="8">
        <f t="shared" si="0"/>
        <v>626.12244897959181</v>
      </c>
    </row>
    <row r="21" spans="2:35" ht="16.5" customHeight="1" x14ac:dyDescent="0.2">
      <c r="B21" s="7">
        <v>9</v>
      </c>
      <c r="C21" s="8">
        <f t="shared" si="2"/>
        <v>327.06530612244904</v>
      </c>
      <c r="D21" s="8">
        <f t="shared" si="1"/>
        <v>339.46530612244902</v>
      </c>
      <c r="E21" s="2"/>
      <c r="F21" s="24">
        <f>C13</f>
        <v>3.8</v>
      </c>
      <c r="L21" s="34"/>
      <c r="M21" s="32"/>
      <c r="N21" s="30"/>
      <c r="O21" s="33"/>
      <c r="P21" s="32"/>
      <c r="AI21" s="8">
        <f t="shared" si="0"/>
        <v>666.53061224489795</v>
      </c>
    </row>
    <row r="22" spans="2:35" ht="16.5" customHeight="1" x14ac:dyDescent="0.2">
      <c r="B22" s="7">
        <v>10</v>
      </c>
      <c r="C22" s="8">
        <f t="shared" si="2"/>
        <v>367.47346938775513</v>
      </c>
      <c r="D22" s="8">
        <f t="shared" si="1"/>
        <v>379.87346938775511</v>
      </c>
      <c r="L22" s="34"/>
      <c r="M22" s="32"/>
      <c r="N22" s="30"/>
      <c r="O22" s="33"/>
      <c r="P22" s="32"/>
      <c r="AI22" s="8">
        <f t="shared" si="0"/>
        <v>706.9387755102041</v>
      </c>
    </row>
    <row r="23" spans="2:35" ht="16.5" customHeight="1" x14ac:dyDescent="0.2">
      <c r="B23" s="7">
        <v>11</v>
      </c>
      <c r="C23" s="8">
        <f t="shared" si="2"/>
        <v>407.88163265306122</v>
      </c>
      <c r="D23" s="8">
        <f t="shared" si="1"/>
        <v>420.28163265306119</v>
      </c>
      <c r="L23" s="34"/>
      <c r="M23" s="32"/>
      <c r="N23" s="30"/>
      <c r="O23" s="33"/>
      <c r="P23" s="32"/>
      <c r="AI23" s="8">
        <f t="shared" si="0"/>
        <v>747.34693877551013</v>
      </c>
    </row>
    <row r="24" spans="2:35" ht="16.5" customHeight="1" x14ac:dyDescent="0.2">
      <c r="B24" s="7">
        <v>12</v>
      </c>
      <c r="C24" s="8">
        <f t="shared" si="2"/>
        <v>448.28979591836736</v>
      </c>
      <c r="D24" s="8">
        <f t="shared" si="1"/>
        <v>460.68979591836734</v>
      </c>
      <c r="L24" s="34"/>
      <c r="M24" s="32"/>
      <c r="N24" s="30"/>
      <c r="O24" s="33"/>
      <c r="P24" s="32"/>
      <c r="AI24" s="8">
        <f t="shared" si="0"/>
        <v>787.75510204081638</v>
      </c>
    </row>
    <row r="25" spans="2:35" ht="16.5" customHeight="1" thickBot="1" x14ac:dyDescent="0.25">
      <c r="B25" s="7">
        <v>13</v>
      </c>
      <c r="C25" s="8">
        <f t="shared" si="2"/>
        <v>488.6979591836735</v>
      </c>
      <c r="D25" s="8">
        <f t="shared" si="1"/>
        <v>501.09795918367348</v>
      </c>
      <c r="L25" s="35"/>
      <c r="M25" s="32"/>
      <c r="N25" s="30"/>
      <c r="O25" s="33"/>
      <c r="P25" s="32"/>
      <c r="Q25" s="30"/>
      <c r="AI25" s="8">
        <f t="shared" si="0"/>
        <v>828.16326530612241</v>
      </c>
    </row>
    <row r="26" spans="2:35" ht="16.5" customHeight="1" thickBot="1" x14ac:dyDescent="0.25">
      <c r="B26" s="7">
        <v>14</v>
      </c>
      <c r="C26" s="8">
        <f t="shared" si="2"/>
        <v>529.10612244897959</v>
      </c>
      <c r="D26" s="8">
        <f t="shared" si="1"/>
        <v>541.50612244897957</v>
      </c>
      <c r="L26" s="37" t="s">
        <v>19</v>
      </c>
      <c r="M26" s="38"/>
      <c r="N26" s="30"/>
      <c r="O26" s="37" t="s">
        <v>18</v>
      </c>
      <c r="P26" s="38"/>
      <c r="Q26" s="30"/>
      <c r="AI26" s="8">
        <f t="shared" si="0"/>
        <v>868.57142857142856</v>
      </c>
    </row>
    <row r="27" spans="2:35" ht="16.5" customHeight="1" thickBot="1" x14ac:dyDescent="0.25">
      <c r="B27" s="7">
        <v>15</v>
      </c>
      <c r="C27" s="8">
        <f t="shared" si="2"/>
        <v>569.51428571428562</v>
      </c>
      <c r="D27" s="8">
        <f t="shared" si="1"/>
        <v>581.9142857142856</v>
      </c>
      <c r="L27" s="37" t="str">
        <f>D3&amp; "mm"</f>
        <v>2000mm</v>
      </c>
      <c r="M27" s="38"/>
      <c r="N27" s="30"/>
      <c r="O27" s="37" t="str">
        <f>D5&amp; "ks"</f>
        <v>50ks</v>
      </c>
      <c r="P27" s="38"/>
      <c r="AI27" s="8">
        <f t="shared" si="0"/>
        <v>908.9795918367347</v>
      </c>
    </row>
    <row r="28" spans="2:35" ht="16.5" customHeight="1" x14ac:dyDescent="0.2">
      <c r="B28" s="7">
        <v>16</v>
      </c>
      <c r="C28" s="8">
        <f t="shared" si="2"/>
        <v>609.92244897959188</v>
      </c>
      <c r="D28" s="8">
        <f t="shared" si="1"/>
        <v>622.32244897959185</v>
      </c>
      <c r="AI28" s="8">
        <f t="shared" si="0"/>
        <v>949.38775510204073</v>
      </c>
    </row>
    <row r="29" spans="2:35" ht="16.5" customHeight="1" x14ac:dyDescent="0.2">
      <c r="B29" s="7">
        <v>17</v>
      </c>
      <c r="C29" s="8">
        <f t="shared" si="2"/>
        <v>650.33061224489791</v>
      </c>
      <c r="D29" s="8">
        <f t="shared" si="1"/>
        <v>662.73061224489788</v>
      </c>
      <c r="AI29" s="8">
        <f t="shared" si="0"/>
        <v>989.79591836734699</v>
      </c>
    </row>
    <row r="30" spans="2:35" ht="16.5" customHeight="1" x14ac:dyDescent="0.2">
      <c r="B30" s="7">
        <v>18</v>
      </c>
      <c r="C30" s="8">
        <f t="shared" si="2"/>
        <v>690.73877551020405</v>
      </c>
      <c r="D30" s="8">
        <f t="shared" si="1"/>
        <v>703.13877551020403</v>
      </c>
      <c r="AI30" s="8">
        <f t="shared" si="0"/>
        <v>1030.204081632653</v>
      </c>
    </row>
    <row r="31" spans="2:35" ht="16.5" customHeight="1" thickBot="1" x14ac:dyDescent="0.25">
      <c r="B31" s="7">
        <v>19</v>
      </c>
      <c r="C31" s="8">
        <f t="shared" si="2"/>
        <v>731.14693877551019</v>
      </c>
      <c r="D31" s="8">
        <f t="shared" si="1"/>
        <v>743.54693877551017</v>
      </c>
      <c r="I31" s="22"/>
      <c r="AI31" s="8">
        <f t="shared" si="0"/>
        <v>1070.612244897959</v>
      </c>
    </row>
    <row r="32" spans="2:35" ht="16.5" customHeight="1" thickBot="1" x14ac:dyDescent="0.25">
      <c r="B32" s="7">
        <v>20</v>
      </c>
      <c r="C32" s="8">
        <f t="shared" si="2"/>
        <v>771.55510204081622</v>
      </c>
      <c r="D32" s="8">
        <f t="shared" si="1"/>
        <v>783.9551020408162</v>
      </c>
      <c r="L32" s="37" t="s">
        <v>17</v>
      </c>
      <c r="M32" s="38"/>
    </row>
    <row r="33" spans="2:17" ht="16.5" customHeight="1" thickBot="1" x14ac:dyDescent="0.25">
      <c r="B33" s="7">
        <v>21</v>
      </c>
      <c r="C33" s="8">
        <f t="shared" si="2"/>
        <v>811.96326530612248</v>
      </c>
      <c r="D33" s="8">
        <f t="shared" si="1"/>
        <v>824.36326530612246</v>
      </c>
      <c r="L33" s="25" t="s">
        <v>26</v>
      </c>
      <c r="M33" s="25" t="s">
        <v>25</v>
      </c>
    </row>
    <row r="34" spans="2:17" ht="16.5" customHeight="1" thickBot="1" x14ac:dyDescent="0.25">
      <c r="B34" s="7">
        <v>22</v>
      </c>
      <c r="C34" s="8">
        <f t="shared" si="2"/>
        <v>852.37142857142851</v>
      </c>
      <c r="D34" s="8">
        <f t="shared" si="1"/>
        <v>864.77142857142849</v>
      </c>
      <c r="L34" s="25" t="s">
        <v>23</v>
      </c>
      <c r="M34" s="25" t="s">
        <v>24</v>
      </c>
    </row>
    <row r="35" spans="2:17" ht="16.5" customHeight="1" thickTop="1" x14ac:dyDescent="0.2">
      <c r="B35" s="7">
        <v>23</v>
      </c>
      <c r="C35" s="8">
        <f t="shared" si="2"/>
        <v>892.77959183673465</v>
      </c>
      <c r="D35" s="8">
        <f t="shared" si="1"/>
        <v>905.17959183673463</v>
      </c>
      <c r="I35" s="53">
        <f>AM5</f>
        <v>20.408163265306122</v>
      </c>
      <c r="L35" s="28"/>
      <c r="M35" s="27"/>
    </row>
    <row r="36" spans="2:17" ht="16.5" customHeight="1" thickBot="1" x14ac:dyDescent="0.25">
      <c r="B36" s="7">
        <v>24</v>
      </c>
      <c r="C36" s="8">
        <f t="shared" si="2"/>
        <v>933.1877551020408</v>
      </c>
      <c r="D36" s="8">
        <f t="shared" si="1"/>
        <v>945.58775510204077</v>
      </c>
      <c r="I36" s="54"/>
      <c r="L36" s="28"/>
      <c r="M36" s="27"/>
    </row>
    <row r="37" spans="2:17" ht="16.5" customHeight="1" thickTop="1" x14ac:dyDescent="0.2">
      <c r="B37" s="7">
        <v>25</v>
      </c>
      <c r="C37" s="8">
        <f t="shared" si="2"/>
        <v>973.59591836734683</v>
      </c>
      <c r="D37" s="8">
        <f t="shared" si="1"/>
        <v>985.9959183673468</v>
      </c>
      <c r="L37" s="28"/>
      <c r="M37" s="27"/>
    </row>
    <row r="38" spans="2:17" ht="16.5" customHeight="1" x14ac:dyDescent="0.2">
      <c r="B38" s="7">
        <v>26</v>
      </c>
      <c r="C38" s="8">
        <f t="shared" si="2"/>
        <v>1014.0040816326531</v>
      </c>
      <c r="D38" s="8">
        <f t="shared" si="1"/>
        <v>1026.4040816326531</v>
      </c>
      <c r="I38" s="55" t="s">
        <v>12</v>
      </c>
      <c r="J38" s="56"/>
      <c r="L38" s="28"/>
      <c r="M38" s="27"/>
    </row>
    <row r="39" spans="2:17" ht="16.5" customHeight="1" x14ac:dyDescent="0.2">
      <c r="B39" s="7">
        <v>27</v>
      </c>
      <c r="C39" s="8">
        <f t="shared" si="2"/>
        <v>1054.412244897959</v>
      </c>
      <c r="D39" s="8">
        <f t="shared" si="1"/>
        <v>1066.8122448979591</v>
      </c>
      <c r="I39" s="39" t="str">
        <f>IF(I35&lt;=(AG12), "Prekročený maximálny počet lamiel!", "")</f>
        <v/>
      </c>
      <c r="J39" s="40"/>
      <c r="L39" s="28"/>
      <c r="M39" s="27"/>
    </row>
    <row r="40" spans="2:17" ht="16.5" customHeight="1" thickBot="1" x14ac:dyDescent="0.25">
      <c r="I40" s="41"/>
      <c r="J40" s="42"/>
      <c r="L40" s="29"/>
      <c r="M40" s="27"/>
    </row>
    <row r="41" spans="2:17" ht="16.5" customHeight="1" thickBot="1" x14ac:dyDescent="0.25">
      <c r="I41" s="41"/>
      <c r="J41" s="42"/>
      <c r="L41" s="37" t="s">
        <v>18</v>
      </c>
      <c r="M41" s="38"/>
    </row>
    <row r="42" spans="2:17" ht="16.5" customHeight="1" thickBot="1" x14ac:dyDescent="0.25">
      <c r="I42" s="43"/>
      <c r="J42" s="44"/>
      <c r="L42" s="37" t="str">
        <f>(D5*4)&amp; "ks"</f>
        <v>200ks</v>
      </c>
      <c r="M42" s="38"/>
    </row>
    <row r="45" spans="2:17" ht="16.5" customHeight="1" x14ac:dyDescent="0.2">
      <c r="N45" s="36"/>
      <c r="Q45" s="36"/>
    </row>
    <row r="46" spans="2:17" ht="16.5" customHeight="1" x14ac:dyDescent="0.2">
      <c r="N46" s="36"/>
      <c r="Q46" s="36"/>
    </row>
  </sheetData>
  <sheetProtection sheet="1" objects="1" scenarios="1"/>
  <mergeCells count="18">
    <mergeCell ref="L17:M17"/>
    <mergeCell ref="O17:P17"/>
    <mergeCell ref="L26:M26"/>
    <mergeCell ref="L27:M27"/>
    <mergeCell ref="O26:P26"/>
    <mergeCell ref="O27:P27"/>
    <mergeCell ref="O18:P18"/>
    <mergeCell ref="D3:D4"/>
    <mergeCell ref="D5:D6"/>
    <mergeCell ref="C10:D11"/>
    <mergeCell ref="I35:I36"/>
    <mergeCell ref="I38:J38"/>
    <mergeCell ref="Q45:Q46"/>
    <mergeCell ref="L32:M32"/>
    <mergeCell ref="L41:M41"/>
    <mergeCell ref="L42:M42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2024-04-02T06:55:56Z</dcterms:modified>
</cp:coreProperties>
</file>